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m\AppData\Local\Microsoft\Windows\INetCache\Content.Outlook\ABZTSXDE\"/>
    </mc:Choice>
  </mc:AlternateContent>
  <bookViews>
    <workbookView xWindow="0" yWindow="0" windowWidth="28800" windowHeight="14235"/>
  </bookViews>
  <sheets>
    <sheet name="Merkblatt" sheetId="4" r:id="rId1"/>
    <sheet name="Zusammenzug GR" sheetId="2" r:id="rId2"/>
    <sheet name="Detail GR" sheetId="1" r:id="rId3"/>
    <sheet name="Zusammenzug BL, Bildung, GK" sheetId="3" r:id="rId4"/>
    <sheet name="Detail BL, Bildung, GK" sheetId="8" r:id="rId5"/>
    <sheet name="Zusammenzug Umwelt" sheetId="5" r:id="rId6"/>
    <sheet name="Detail Umwelt" sheetId="7" r:id="rId7"/>
  </sheets>
  <definedNames>
    <definedName name="_xlnm.Print_Area" localSheetId="4">'Detail BL, Bildung, GK'!$A$1:$K$122</definedName>
    <definedName name="_xlnm.Print_Area" localSheetId="2">'Detail GR'!$A$1:$K$115</definedName>
    <definedName name="_xlnm.Print_Titles" localSheetId="4">'Detail BL, Bildung, GK'!$5:$6</definedName>
    <definedName name="_xlnm.Print_Titles" localSheetId="2">'Detail GR'!$5:$6</definedName>
    <definedName name="_xlnm.Print_Titles" localSheetId="6">'Detail Umwelt'!$6:$7</definedName>
    <definedName name="Wasser">'Detail Umwelt'!#REF!</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8" l="1"/>
  <c r="K115" i="8"/>
  <c r="G23" i="3"/>
  <c r="J115" i="8"/>
  <c r="G22" i="3"/>
  <c r="I10" i="8"/>
  <c r="I115" i="8"/>
  <c r="G21" i="3"/>
  <c r="G10" i="8"/>
  <c r="G115" i="8"/>
  <c r="G20" i="3"/>
  <c r="G19" i="3"/>
  <c r="E115"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L117" i="7"/>
  <c r="G23" i="5"/>
  <c r="J8" i="7"/>
  <c r="J117" i="7"/>
  <c r="G22" i="5"/>
  <c r="I8" i="7"/>
  <c r="I117" i="7"/>
  <c r="G21" i="5"/>
  <c r="F8" i="7"/>
  <c r="F117" i="7"/>
  <c r="G20" i="5"/>
  <c r="H8" i="7"/>
  <c r="H117" i="7"/>
  <c r="G19" i="5"/>
  <c r="H118" i="7"/>
  <c r="G27" i="5"/>
  <c r="L118" i="7"/>
  <c r="G31" i="5"/>
  <c r="J118" i="7"/>
  <c r="G30" i="5"/>
  <c r="I118" i="7"/>
  <c r="G29" i="5"/>
  <c r="F118" i="7"/>
  <c r="G28" i="5"/>
  <c r="H119" i="7"/>
  <c r="G34" i="5"/>
  <c r="F119" i="7"/>
  <c r="G35" i="5"/>
  <c r="I119" i="7"/>
  <c r="G36" i="5"/>
  <c r="J119" i="7"/>
  <c r="G37" i="5"/>
  <c r="H120" i="7"/>
  <c r="G41" i="5"/>
  <c r="F120" i="7"/>
  <c r="G42" i="5"/>
  <c r="I120" i="7"/>
  <c r="G43" i="5"/>
  <c r="J120" i="7"/>
  <c r="G44" i="5"/>
  <c r="L119" i="7"/>
  <c r="G38" i="5"/>
  <c r="G46" i="5"/>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F9" i="7"/>
  <c r="F10" i="7"/>
  <c r="F11" i="7"/>
  <c r="F12" i="7"/>
  <c r="F13" i="7"/>
  <c r="F14" i="7"/>
  <c r="F15" i="7"/>
  <c r="F16" i="7"/>
  <c r="F17" i="7"/>
  <c r="F18" i="7"/>
  <c r="F19" i="7"/>
  <c r="F20" i="7"/>
  <c r="F21" i="7"/>
  <c r="F22" i="7"/>
  <c r="F23" i="7"/>
  <c r="F24" i="7"/>
  <c r="F25" i="7"/>
  <c r="F26" i="7"/>
  <c r="F27" i="7"/>
  <c r="J116" i="7"/>
  <c r="I116" i="7"/>
  <c r="F94" i="7"/>
  <c r="F83" i="7"/>
  <c r="F116" i="7"/>
  <c r="H116" i="7"/>
  <c r="L121" i="7"/>
  <c r="L120" i="7"/>
  <c r="J121" i="7"/>
  <c r="I121" i="7"/>
  <c r="H121" i="7"/>
  <c r="F121"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4" i="7"/>
  <c r="F85" i="7"/>
  <c r="F86" i="7"/>
  <c r="F87" i="7"/>
  <c r="F88" i="7"/>
  <c r="F89" i="7"/>
  <c r="F90" i="7"/>
  <c r="F91" i="7"/>
  <c r="F92" i="7"/>
  <c r="F93" i="7"/>
  <c r="F95" i="7"/>
  <c r="F96" i="7"/>
  <c r="F97" i="7"/>
  <c r="F98" i="7"/>
  <c r="F99" i="7"/>
  <c r="F100" i="7"/>
  <c r="F101" i="7"/>
  <c r="F102" i="7"/>
  <c r="F103" i="7"/>
  <c r="F104" i="7"/>
  <c r="F105" i="7"/>
  <c r="F106" i="7"/>
  <c r="F107" i="7"/>
  <c r="F108" i="7"/>
  <c r="F109" i="7"/>
  <c r="F110" i="7"/>
  <c r="F111" i="7"/>
  <c r="F112" i="7"/>
  <c r="F113" i="7"/>
  <c r="F114" i="7"/>
  <c r="F115" i="7"/>
  <c r="F33" i="7"/>
  <c r="F34" i="7"/>
  <c r="F35" i="7"/>
  <c r="F36" i="7"/>
  <c r="F37" i="7"/>
  <c r="F38" i="7"/>
  <c r="F39" i="7"/>
  <c r="F40" i="7"/>
  <c r="F41" i="7"/>
  <c r="F42" i="7"/>
  <c r="F43" i="7"/>
  <c r="F44" i="7"/>
  <c r="F45" i="7"/>
  <c r="F46" i="7"/>
  <c r="F28" i="7"/>
  <c r="F29" i="7"/>
  <c r="F30" i="7"/>
  <c r="F31" i="7"/>
  <c r="F32" i="7"/>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G7" i="8"/>
  <c r="G8" i="8"/>
  <c r="G9"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I7" i="8"/>
  <c r="I8" i="8"/>
  <c r="I9"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K7" i="8"/>
  <c r="K8" i="8"/>
  <c r="K9"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J121" i="8"/>
  <c r="A3" i="8"/>
  <c r="H8"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8" i="1"/>
  <c r="E9" i="1"/>
  <c r="E10" i="1"/>
  <c r="E11" i="1"/>
  <c r="E12" i="1"/>
  <c r="E13" i="1"/>
  <c r="E14" i="1"/>
  <c r="E15" i="1"/>
  <c r="E16" i="1"/>
  <c r="E17" i="1"/>
  <c r="E18" i="1"/>
  <c r="E19" i="1"/>
  <c r="E20" i="1"/>
  <c r="E21" i="1"/>
  <c r="E22" i="1"/>
  <c r="E23" i="1"/>
  <c r="E24" i="1"/>
  <c r="E25" i="1"/>
  <c r="E7" i="1"/>
  <c r="H95" i="1"/>
  <c r="H96" i="1"/>
  <c r="H97" i="1"/>
  <c r="H98" i="1"/>
  <c r="H99" i="1"/>
  <c r="H100" i="1"/>
  <c r="H101" i="1"/>
  <c r="H102" i="1"/>
  <c r="H103" i="1"/>
  <c r="H104" i="1"/>
  <c r="H105" i="1"/>
  <c r="H106" i="1"/>
  <c r="H107" i="1"/>
  <c r="H108" i="1"/>
  <c r="H109" i="1"/>
  <c r="H110" i="1"/>
  <c r="H111" i="1"/>
  <c r="H112" i="1"/>
  <c r="H113" i="1"/>
  <c r="H114"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9" i="1"/>
  <c r="H10" i="1"/>
  <c r="H11" i="1"/>
  <c r="H12" i="1"/>
  <c r="H13" i="1"/>
  <c r="H14" i="1"/>
  <c r="H15" i="1"/>
  <c r="H16" i="1"/>
  <c r="H17" i="1"/>
  <c r="H18" i="1"/>
  <c r="H19" i="1"/>
  <c r="H20" i="1"/>
  <c r="H21" i="1"/>
  <c r="H22" i="1"/>
  <c r="H23" i="1"/>
  <c r="H24" i="1"/>
  <c r="H25" i="1"/>
  <c r="H26" i="1"/>
  <c r="H27" i="1"/>
  <c r="H28" i="1"/>
  <c r="H29" i="1"/>
  <c r="H30" i="1"/>
  <c r="H31" i="1"/>
  <c r="H32" i="1"/>
  <c r="H33" i="1"/>
  <c r="H34" i="1"/>
  <c r="H7"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7" i="1"/>
  <c r="G115" i="1"/>
  <c r="K116" i="7"/>
  <c r="L9" i="7"/>
  <c r="L10" i="7"/>
  <c r="L11" i="7"/>
  <c r="L8"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K124" i="7"/>
  <c r="A3" i="7"/>
  <c r="G20" i="2"/>
  <c r="K110" i="1"/>
  <c r="K109" i="1"/>
  <c r="K108" i="1"/>
  <c r="K107" i="1"/>
  <c r="K106" i="1"/>
  <c r="K105" i="1"/>
  <c r="K104" i="1"/>
  <c r="K111" i="1"/>
  <c r="K103" i="1"/>
  <c r="K102" i="1"/>
  <c r="K101" i="1"/>
  <c r="K100" i="1"/>
  <c r="K99" i="1"/>
  <c r="K98" i="1"/>
  <c r="K97" i="1"/>
  <c r="K96" i="1"/>
  <c r="K95" i="1"/>
  <c r="K89" i="1"/>
  <c r="K88" i="1"/>
  <c r="K87" i="1"/>
  <c r="K86" i="1"/>
  <c r="K85" i="1"/>
  <c r="K84" i="1"/>
  <c r="K83" i="1"/>
  <c r="K82" i="1"/>
  <c r="K81" i="1"/>
  <c r="K80" i="1"/>
  <c r="K79" i="1"/>
  <c r="K7" i="1"/>
  <c r="K8" i="1"/>
  <c r="K9" i="1"/>
  <c r="K10" i="1"/>
  <c r="K11" i="1"/>
  <c r="K12" i="1"/>
  <c r="K13" i="1"/>
  <c r="K14" i="1"/>
  <c r="K15" i="1"/>
  <c r="K17" i="1"/>
  <c r="K18" i="1"/>
  <c r="K19" i="1"/>
  <c r="K20" i="1"/>
  <c r="K21" i="1"/>
  <c r="K22" i="1"/>
  <c r="K23" i="1"/>
  <c r="K24" i="1"/>
  <c r="K25" i="1"/>
  <c r="K26" i="1"/>
  <c r="K27" i="1"/>
  <c r="K28" i="1"/>
  <c r="K29" i="1"/>
  <c r="K30" i="1"/>
  <c r="K32" i="1"/>
  <c r="K33" i="1"/>
  <c r="K34" i="1"/>
  <c r="K35" i="1"/>
  <c r="K36" i="1"/>
  <c r="K37" i="1"/>
  <c r="K38" i="1"/>
  <c r="K39" i="1"/>
  <c r="K40" i="1"/>
  <c r="K41" i="1"/>
  <c r="K42" i="1"/>
  <c r="K43" i="1"/>
  <c r="K44" i="1"/>
  <c r="K45" i="1"/>
  <c r="K46" i="1"/>
  <c r="K47" i="1"/>
  <c r="K48" i="1"/>
  <c r="K49"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90" i="1"/>
  <c r="K91" i="1"/>
  <c r="K92" i="1"/>
  <c r="K93" i="1"/>
  <c r="K94" i="1"/>
  <c r="K112" i="1"/>
  <c r="K113" i="1"/>
  <c r="K114" i="1"/>
  <c r="K16" i="1"/>
  <c r="K31" i="1"/>
  <c r="K50" i="1"/>
  <c r="K115" i="1"/>
  <c r="G23" i="2"/>
  <c r="G22" i="2"/>
  <c r="H115" i="1"/>
  <c r="G21" i="2"/>
  <c r="J115" i="1"/>
  <c r="G19" i="2"/>
  <c r="G27" i="2"/>
  <c r="A3" i="1"/>
  <c r="J117" i="1"/>
</calcChain>
</file>

<file path=xl/sharedStrings.xml><?xml version="1.0" encoding="utf-8"?>
<sst xmlns="http://schemas.openxmlformats.org/spreadsheetml/2006/main" count="227" uniqueCount="100">
  <si>
    <t>Abrechnung Sitzungsgelder / Spesen</t>
  </si>
  <si>
    <t>Std.</t>
  </si>
  <si>
    <t>Ansatz 
Stunden</t>
  </si>
  <si>
    <t>Ansatz
Abend</t>
  </si>
  <si>
    <t>Datum</t>
  </si>
  <si>
    <t>Ort</t>
  </si>
  <si>
    <t>km</t>
  </si>
  <si>
    <t>Fr.</t>
  </si>
  <si>
    <t>Datum: ___________________________</t>
  </si>
  <si>
    <t>Unterschrift: _____________________________</t>
  </si>
  <si>
    <t>Gesamttotal</t>
  </si>
  <si>
    <t xml:space="preserve">Einwohnergemeinde Bannwil
</t>
  </si>
  <si>
    <t>Name Bank</t>
  </si>
  <si>
    <t>IBAN-Nr.</t>
  </si>
  <si>
    <t>CH</t>
  </si>
  <si>
    <t>Post-Konto</t>
  </si>
  <si>
    <t>Jahresentschädigung Gemeindepräsident</t>
  </si>
  <si>
    <t>Jahresentschädigung Vizepräsident</t>
  </si>
  <si>
    <t>Jahresentschädigung Ratsmitglieder</t>
  </si>
  <si>
    <t>Total</t>
  </si>
  <si>
    <t>Datum/Unterschrift</t>
  </si>
  <si>
    <t>Zur Zahlung angewiesen</t>
  </si>
  <si>
    <t xml:space="preserve"> Gemeindepräsidium oder Vizepräsidium</t>
  </si>
  <si>
    <t>Konto</t>
  </si>
  <si>
    <t xml:space="preserve">Behörde: </t>
  </si>
  <si>
    <t xml:space="preserve">Kommission: </t>
  </si>
  <si>
    <t xml:space="preserve">Name: </t>
  </si>
  <si>
    <t>ausserordentliche Abendsitzungen</t>
  </si>
  <si>
    <t>Sitzungen Gemeinderat</t>
  </si>
  <si>
    <t>Feste Entschädigungen Gemeinderat (AHV und Steuerpflichtig):</t>
  </si>
  <si>
    <t>Feste Entschädigungen Kommissionen (AHV und Steuerpflichtig):</t>
  </si>
  <si>
    <t>Jahresentschädigung Präsident</t>
  </si>
  <si>
    <t>Ganztagessitzung (ab 5 Std)</t>
  </si>
  <si>
    <t>Halbtagessitzung (3 Std.-5 Std.)</t>
  </si>
  <si>
    <t>Einzelstunden (bis 3 Std., Stundenansatz)</t>
  </si>
  <si>
    <t>Halbtagessitzung (3 Std. bis 5 Std.)</t>
  </si>
  <si>
    <t>Ganztagessitzung (ab 5 Std.)</t>
  </si>
  <si>
    <t>Sitzungen Kommissionen (Umwelt)</t>
  </si>
  <si>
    <t>Bereich Wasser</t>
  </si>
  <si>
    <t>Bereich Abwasser</t>
  </si>
  <si>
    <t>Weitere Spesen, gem. separaten Belegen</t>
  </si>
  <si>
    <t>Kilometerentschädigung</t>
  </si>
  <si>
    <t>Gemeinderat</t>
  </si>
  <si>
    <t>Beilage:</t>
  </si>
  <si>
    <t>Detailabrechnung</t>
  </si>
  <si>
    <t>Halbt.
sitzung</t>
  </si>
  <si>
    <t>Ganzt.
Sitzung</t>
  </si>
  <si>
    <t>(gem. Präsenzliste)</t>
  </si>
  <si>
    <t>Merkblatt Sitzungsgelder und Spesen</t>
  </si>
  <si>
    <t>Hinweise:</t>
  </si>
  <si>
    <t>Finanzverwaltung Bannwil</t>
  </si>
  <si>
    <t>Bei der Stundenabrechnung (Fr. 30.00/h) werden nur volle Viertelstunden verrechnet.</t>
  </si>
  <si>
    <t>Spesengrundlage: Personalreglement vom 01.01.2020 und Personalverordnung vom 01.01.2020.</t>
  </si>
  <si>
    <t xml:space="preserve">Der Kommissionspräsident kontrolliert alle Spesenabrechnungen der jeweiligen Kommission auf Vollständigkeit, Korrektheit und visiert diese mittels Unterschrift zur Zahlung an. </t>
  </si>
  <si>
    <t xml:space="preserve">Die ausgefüllten und unterschriebenen Spesenabrechnungen sind frühzeitig (in der Regel anfangs Dezember, genaues Datum gibt jeweils die Verwaltung bekannt) beim zuständigen Sekretär oder Ressortvorsteher abzugeben. Es werden seitens der Verwaltung nur die offiziellen Abrechnungs- und Spesenformular angenommen! </t>
  </si>
  <si>
    <t>Achtung! Neu werden die Ansätze automatisch berechnet! Dies sollte den Aufwand für die Kontrolle reduzieren. Bitte keine Formeln löschen oder überschreiben!</t>
  </si>
  <si>
    <t>Fragen oder Unsicherheiten bezüglich der Verrechnung sind im Gemeinderat oder in den Kommissionen zu klären. Für Auskünfte kontaktieren Sie auch die Gemeindeverwaltung. Wir verweisen auch auf das Personalreglement und die Verordnung.</t>
  </si>
  <si>
    <r>
      <t xml:space="preserve">Das Erfassen der besuchten a.o. Sitzungen, Tagungen etc. ist Sache jedes einzelnen Behördenmitgliedes und wird nicht vom Sekretär oder Ressortchef nachgeführt. </t>
    </r>
    <r>
      <rPr>
        <b/>
        <sz val="11"/>
        <color theme="1"/>
        <rFont val="Calibri"/>
        <family val="2"/>
        <scheme val="minor"/>
      </rPr>
      <t>Die ordentlichen Kommissionssitzungen werden vom Sekretär oder Protokollführer erfasst.</t>
    </r>
  </si>
  <si>
    <t>Bitte ab sofort wird nur noch das neue Formular anwenden. Danke.</t>
  </si>
  <si>
    <t>ordentliche Abendsitzungen Gemeinderat*</t>
  </si>
  <si>
    <t>*wird durch die Finanzverwaltung ergänzt, gem. Präsenzliste vom Sekretär</t>
  </si>
  <si>
    <t>Sitzungen Kommissionen</t>
  </si>
  <si>
    <t>Bereich Abfall</t>
  </si>
  <si>
    <t>Bereich Friedhof</t>
  </si>
  <si>
    <t>ordentliche Sitzungen Kommissionen*</t>
  </si>
  <si>
    <t>Ressortvorsteher</t>
  </si>
  <si>
    <t>Spesen und Sitzungsgelder werden nicht bar ausbezahlt. Es ist zwingend eine Post- oder Bankver-bindung auf dem Formular anzugeben oder der Abrechnung ist ein Einzahlungsschein beizulegen.</t>
  </si>
  <si>
    <t>Die Kilometerentschädigung wird aufgrund der angegebenen Kilometer automatisch berechnet. Der Ansatz von 0.70 pro Km ist hinterlegt. Reisen auf dem Gemeindegebiet werden nicht vergütet.</t>
  </si>
  <si>
    <t>Einzureichen  beim Ressortvorsteher</t>
  </si>
  <si>
    <t>Einzureichen beim Ressortvorsteher</t>
  </si>
  <si>
    <t>Einzureichen beim Gemeindepräsidenten</t>
  </si>
  <si>
    <t>Code</t>
  </si>
  <si>
    <t xml:space="preserve">Für die Kommissionen, vorallem für das Ressort Umwelt gibt es separate Formulare, da diese anders aufgebaut sind. Daher bitte das richtige Formular verwenden. </t>
  </si>
  <si>
    <t>Codearten:</t>
  </si>
  <si>
    <t>Wasser</t>
  </si>
  <si>
    <t>Abwasser</t>
  </si>
  <si>
    <t>Abfall</t>
  </si>
  <si>
    <t>Friedhof</t>
  </si>
  <si>
    <t>Umwelt</t>
  </si>
  <si>
    <t>Anlass/Beschreibung/Grund</t>
  </si>
  <si>
    <t>Ressort Umwelt</t>
  </si>
  <si>
    <t xml:space="preserve">Ressort: </t>
  </si>
  <si>
    <t>Gewässer</t>
  </si>
  <si>
    <t>Abend-sitzung?</t>
  </si>
  <si>
    <t>Auto</t>
  </si>
  <si>
    <t>Km-
Entsch.</t>
  </si>
  <si>
    <t xml:space="preserve">Tagesentschädigungen, Abendsitzungen etc. müssen mit Datum,Anzahl Stunden, Art der Spesen (z.B. Sitzung  mit Amt für …) und Ort angegeben werden. </t>
  </si>
  <si>
    <t>Falls es sich  um eine Abendsitzung handelt, dies bitte ankreuzen, damit der richtige Ansatz berechnet wird.</t>
  </si>
  <si>
    <t>Bannwil, 05.02.2020</t>
  </si>
  <si>
    <t>Ja</t>
  </si>
  <si>
    <t>Bauwesen und Liegenschaft/Bildung/Gesellschaft und Kultur</t>
  </si>
  <si>
    <t>W</t>
  </si>
  <si>
    <t>F</t>
  </si>
  <si>
    <t>G</t>
  </si>
  <si>
    <t>AW</t>
  </si>
  <si>
    <t>AB</t>
  </si>
  <si>
    <t>W (Wasser), AW (Abwasser), AB (Abfall), F (Friedhof), G (Gewässer)</t>
  </si>
  <si>
    <t>KM- Entsch.</t>
  </si>
  <si>
    <t>Ressort Bauwesen und Liegenschaften / Bildung / Gesellschaft und Kultur</t>
  </si>
  <si>
    <t>Markus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</si>
</sst>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Fr.&quot;\ * #,##0.00_ ;_ &quot;Fr.&quot;\ * \-#,##0.00_ ;_ &quot;Fr.&quot;\ * &quot;-&quot;??_ ;_ @_ "/>
  </numFmts>
  <fonts count="24" x14ac:knownFonts="1">
    <font>
      <sz val="11"/>
      <color theme="1"/>
      <name val="Calibri"/>
      <family val="2"/>
      <scheme val="minor"/>
    </font>
    <font>
      <sz val="11"/>
      <color theme="1"/>
      <name val="Calibri"/>
      <family val="2"/>
      <scheme val="minor"/>
    </font>
    <font>
      <sz val="14"/>
      <name val="Arial"/>
      <family val="2"/>
    </font>
    <font>
      <b/>
      <sz val="14"/>
      <name val="Arial"/>
      <family val="2"/>
    </font>
    <font>
      <b/>
      <sz val="16"/>
      <name val="Arial"/>
      <family val="2"/>
    </font>
    <font>
      <b/>
      <sz val="10"/>
      <name val="Arial"/>
      <family val="2"/>
    </font>
    <font>
      <sz val="10"/>
      <name val="Arial"/>
      <family val="2"/>
    </font>
    <font>
      <sz val="11"/>
      <color rgb="FFFF0000"/>
      <name val="Calibri"/>
      <family val="2"/>
      <scheme val="minor"/>
    </font>
    <font>
      <b/>
      <sz val="11"/>
      <color theme="1"/>
      <name val="Calibri"/>
      <family val="2"/>
      <scheme val="minor"/>
    </font>
    <font>
      <sz val="12"/>
      <color theme="1"/>
      <name val="Calibri"/>
      <family val="2"/>
    </font>
    <font>
      <sz val="11"/>
      <color theme="1"/>
      <name val="Calibri"/>
      <family val="2"/>
    </font>
    <font>
      <sz val="10"/>
      <color theme="1"/>
      <name val="Calibri"/>
      <family val="2"/>
    </font>
    <font>
      <b/>
      <sz val="11"/>
      <color theme="1"/>
      <name val="Calibri"/>
      <family val="2"/>
    </font>
    <font>
      <b/>
      <sz val="11"/>
      <color rgb="FFFF0000"/>
      <name val="Calibri"/>
      <family val="2"/>
    </font>
    <font>
      <sz val="10"/>
      <color theme="1"/>
      <name val="Calibri"/>
      <family val="2"/>
      <scheme val="minor"/>
    </font>
    <font>
      <b/>
      <sz val="18"/>
      <color theme="1"/>
      <name val="Calibri"/>
      <family val="2"/>
    </font>
    <font>
      <b/>
      <sz val="10"/>
      <name val="Calibri"/>
      <family val="2"/>
    </font>
    <font>
      <sz val="12"/>
      <name val="Arial"/>
      <family val="2"/>
    </font>
    <font>
      <sz val="12"/>
      <color theme="1"/>
      <name val="Arial"/>
      <family val="2"/>
    </font>
    <font>
      <sz val="11"/>
      <color rgb="FF0070C0"/>
      <name val="Calibri"/>
      <family val="2"/>
      <scheme val="minor"/>
    </font>
    <font>
      <b/>
      <sz val="14"/>
      <color rgb="FF0070C0"/>
      <name val="Arial"/>
      <family val="2"/>
    </font>
    <font>
      <sz val="14"/>
      <color rgb="FF0070C0"/>
      <name val="Arial"/>
      <family val="2"/>
    </font>
    <font>
      <sz val="11"/>
      <name val="Calibri"/>
      <family val="2"/>
      <scheme val="minor"/>
    </font>
    <font>
      <b/>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154">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2" fillId="0" borderId="0" xfId="0" applyFont="1" applyProtection="1">
      <protection locked="0"/>
    </xf>
    <xf numFmtId="0" fontId="0" fillId="0" borderId="6" xfId="0" applyBorder="1" applyProtection="1">
      <protection locked="0"/>
    </xf>
    <xf numFmtId="0" fontId="0" fillId="0" borderId="0" xfId="0" applyBorder="1" applyProtection="1">
      <protection locked="0"/>
    </xf>
    <xf numFmtId="0" fontId="6" fillId="0" borderId="0" xfId="0" applyFont="1" applyProtection="1">
      <protection locked="0"/>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Font="1"/>
    <xf numFmtId="0" fontId="0" fillId="0" borderId="10" xfId="0" applyFont="1" applyBorder="1"/>
    <xf numFmtId="0" fontId="10" fillId="0" borderId="0" xfId="0" applyFont="1" applyAlignment="1">
      <alignment horizontal="left" vertical="center" indent="2"/>
    </xf>
    <xf numFmtId="4" fontId="10" fillId="0" borderId="0" xfId="0" applyNumberFormat="1" applyFont="1" applyAlignment="1">
      <alignment horizontal="left" vertical="center" indent="2"/>
    </xf>
    <xf numFmtId="0" fontId="10" fillId="0" borderId="10" xfId="0" applyFont="1" applyBorder="1" applyAlignment="1">
      <alignment vertical="center"/>
    </xf>
    <xf numFmtId="0" fontId="0" fillId="0" borderId="10" xfId="0" applyBorder="1"/>
    <xf numFmtId="0" fontId="3" fillId="0" borderId="10" xfId="0" applyFont="1" applyBorder="1" applyProtection="1">
      <protection locked="0"/>
    </xf>
    <xf numFmtId="0" fontId="10" fillId="0" borderId="0" xfId="0" applyFont="1" applyAlignment="1">
      <alignment horizontal="right" vertical="center"/>
    </xf>
    <xf numFmtId="0" fontId="10" fillId="0" borderId="0" xfId="0" applyFont="1" applyAlignment="1">
      <alignment horizontal="left" vertical="center"/>
    </xf>
    <xf numFmtId="0" fontId="0" fillId="0" borderId="0" xfId="0" applyFont="1" applyBorder="1"/>
    <xf numFmtId="0" fontId="0" fillId="0" borderId="11" xfId="0" applyFont="1" applyBorder="1"/>
    <xf numFmtId="2" fontId="0" fillId="0" borderId="0" xfId="0" applyNumberFormat="1" applyFont="1" applyAlignment="1">
      <alignment horizontal="center"/>
    </xf>
    <xf numFmtId="2" fontId="10" fillId="0" borderId="0" xfId="0" applyNumberFormat="1" applyFont="1" applyAlignment="1">
      <alignment horizontal="right" vertical="center"/>
    </xf>
    <xf numFmtId="2" fontId="0" fillId="0" borderId="0" xfId="0" applyNumberFormat="1" applyFont="1" applyAlignment="1">
      <alignment horizontal="right"/>
    </xf>
    <xf numFmtId="4" fontId="10" fillId="0" borderId="0" xfId="0" applyNumberFormat="1" applyFont="1" applyAlignment="1">
      <alignment horizontal="right" vertical="center"/>
    </xf>
    <xf numFmtId="2" fontId="10" fillId="0" borderId="0" xfId="0" applyNumberFormat="1" applyFont="1" applyAlignment="1">
      <alignment vertical="center"/>
    </xf>
    <xf numFmtId="2" fontId="0" fillId="0" borderId="0" xfId="0" applyNumberFormat="1" applyFont="1" applyAlignment="1"/>
    <xf numFmtId="0" fontId="12" fillId="4" borderId="0" xfId="0" applyFont="1" applyFill="1" applyAlignment="1">
      <alignment vertical="center"/>
    </xf>
    <xf numFmtId="0" fontId="0" fillId="4" borderId="0" xfId="0" applyFont="1" applyFill="1"/>
    <xf numFmtId="0" fontId="0" fillId="4" borderId="0" xfId="0" applyFont="1" applyFill="1" applyAlignment="1">
      <alignment horizontal="right"/>
    </xf>
    <xf numFmtId="0" fontId="12" fillId="5" borderId="0" xfId="0" applyFont="1" applyFill="1" applyAlignment="1">
      <alignment vertical="center"/>
    </xf>
    <xf numFmtId="0" fontId="0" fillId="5" borderId="0" xfId="0" applyFont="1" applyFill="1"/>
    <xf numFmtId="0" fontId="12" fillId="6" borderId="0" xfId="0" applyFont="1" applyFill="1" applyAlignment="1">
      <alignment vertical="center"/>
    </xf>
    <xf numFmtId="0" fontId="0" fillId="6" borderId="0" xfId="0" applyFont="1" applyFill="1"/>
    <xf numFmtId="0" fontId="12" fillId="7" borderId="0" xfId="0" applyFont="1" applyFill="1" applyAlignment="1">
      <alignment vertical="center"/>
    </xf>
    <xf numFmtId="0" fontId="0" fillId="7" borderId="0" xfId="0" applyFont="1" applyFill="1"/>
    <xf numFmtId="0" fontId="0" fillId="7" borderId="0" xfId="0" applyFont="1" applyFill="1" applyAlignment="1">
      <alignment horizontal="right"/>
    </xf>
    <xf numFmtId="0" fontId="0" fillId="6" borderId="0" xfId="0" applyFont="1" applyFill="1" applyAlignment="1">
      <alignment horizontal="right"/>
    </xf>
    <xf numFmtId="0" fontId="12" fillId="0" borderId="0" xfId="0" applyFont="1" applyFill="1" applyAlignment="1">
      <alignment vertical="center"/>
    </xf>
    <xf numFmtId="0" fontId="0" fillId="0" borderId="0" xfId="0" applyFont="1" applyFill="1"/>
    <xf numFmtId="0" fontId="0" fillId="0" borderId="0" xfId="0" applyFont="1" applyFill="1" applyAlignment="1">
      <alignment horizontal="right"/>
    </xf>
    <xf numFmtId="0" fontId="0" fillId="0" borderId="0" xfId="0" applyBorder="1"/>
    <xf numFmtId="0" fontId="10" fillId="0" borderId="0" xfId="0" applyFont="1" applyBorder="1" applyAlignment="1">
      <alignment vertical="center"/>
    </xf>
    <xf numFmtId="0" fontId="10" fillId="0" borderId="11" xfId="0" applyFont="1" applyBorder="1" applyAlignment="1">
      <alignment vertical="center"/>
    </xf>
    <xf numFmtId="0" fontId="0" fillId="0" borderId="11" xfId="0" applyBorder="1"/>
    <xf numFmtId="0" fontId="10" fillId="0" borderId="11" xfId="0" applyFont="1" applyBorder="1" applyAlignment="1">
      <alignment horizontal="left" vertical="center" indent="2"/>
    </xf>
    <xf numFmtId="0" fontId="12" fillId="0" borderId="0" xfId="0" applyFont="1" applyBorder="1" applyAlignment="1">
      <alignment vertical="center"/>
    </xf>
    <xf numFmtId="0" fontId="3" fillId="0" borderId="0" xfId="0" applyFont="1" applyBorder="1" applyProtection="1">
      <protection locked="0"/>
    </xf>
    <xf numFmtId="0" fontId="10" fillId="0" borderId="10" xfId="0" applyFont="1" applyBorder="1" applyAlignment="1">
      <alignment horizontal="right" vertical="center"/>
    </xf>
    <xf numFmtId="2" fontId="10" fillId="0" borderId="10" xfId="0" applyNumberFormat="1" applyFont="1" applyBorder="1" applyAlignment="1">
      <alignment horizontal="right" vertical="center"/>
    </xf>
    <xf numFmtId="2" fontId="0" fillId="0" borderId="11" xfId="0" applyNumberFormat="1" applyFont="1" applyBorder="1" applyAlignment="1">
      <alignment horizontal="center"/>
    </xf>
    <xf numFmtId="0" fontId="11" fillId="0" borderId="0" xfId="0" applyFont="1" applyAlignment="1">
      <alignment horizontal="left" vertical="center"/>
    </xf>
    <xf numFmtId="0" fontId="8" fillId="0" borderId="0" xfId="0" applyFont="1"/>
    <xf numFmtId="0" fontId="0" fillId="0" borderId="6" xfId="0" applyBorder="1" applyAlignment="1" applyProtection="1">
      <protection locked="0"/>
    </xf>
    <xf numFmtId="0" fontId="14" fillId="0" borderId="0" xfId="0" applyFont="1" applyBorder="1"/>
    <xf numFmtId="0" fontId="9" fillId="0" borderId="0" xfId="0" applyFont="1" applyAlignment="1">
      <alignment horizontal="justify" vertical="center"/>
    </xf>
    <xf numFmtId="0" fontId="0" fillId="0" borderId="0" xfId="0" applyAlignment="1">
      <alignment wrapText="1"/>
    </xf>
    <xf numFmtId="0" fontId="0" fillId="0" borderId="0" xfId="0" applyAlignment="1">
      <alignment horizontal="left" vertical="top" wrapText="1"/>
    </xf>
    <xf numFmtId="0" fontId="7" fillId="0" borderId="0" xfId="0" applyFont="1" applyAlignment="1">
      <alignment wrapText="1"/>
    </xf>
    <xf numFmtId="0" fontId="15" fillId="0" borderId="0" xfId="0" applyFont="1" applyAlignment="1">
      <alignment horizontal="left" vertical="top"/>
    </xf>
    <xf numFmtId="0" fontId="16" fillId="0" borderId="0" xfId="0" applyFont="1" applyAlignment="1">
      <alignment vertical="center"/>
    </xf>
    <xf numFmtId="164" fontId="0" fillId="0" borderId="10" xfId="1" applyFont="1" applyBorder="1"/>
    <xf numFmtId="164" fontId="0" fillId="0" borderId="11" xfId="1" applyFont="1" applyBorder="1"/>
    <xf numFmtId="164" fontId="0" fillId="0" borderId="0" xfId="1" applyFont="1" applyBorder="1"/>
    <xf numFmtId="164" fontId="0" fillId="0" borderId="0" xfId="1" applyFont="1"/>
    <xf numFmtId="164" fontId="0" fillId="0" borderId="12" xfId="1" applyFont="1" applyBorder="1"/>
    <xf numFmtId="0" fontId="0" fillId="0" borderId="0" xfId="0" applyAlignment="1">
      <alignment vertical="top" wrapText="1"/>
    </xf>
    <xf numFmtId="0" fontId="18" fillId="0" borderId="0" xfId="0" applyFont="1" applyProtection="1">
      <protection locked="0"/>
    </xf>
    <xf numFmtId="0" fontId="8" fillId="0" borderId="0" xfId="0" applyFont="1" applyAlignment="1">
      <alignment wrapText="1"/>
    </xf>
    <xf numFmtId="0" fontId="19" fillId="0" borderId="0" xfId="0" applyFont="1"/>
    <xf numFmtId="0" fontId="20" fillId="0" borderId="0" xfId="0" applyFont="1" applyProtection="1">
      <protection locked="0"/>
    </xf>
    <xf numFmtId="0" fontId="21" fillId="0" borderId="0" xfId="0" applyFont="1" applyProtection="1">
      <protection locked="0"/>
    </xf>
    <xf numFmtId="0" fontId="19" fillId="0" borderId="0" xfId="0" applyFont="1" applyProtection="1">
      <protection locked="0"/>
    </xf>
    <xf numFmtId="2" fontId="0" fillId="0" borderId="0" xfId="0" applyNumberFormat="1" applyFill="1" applyBorder="1" applyProtection="1"/>
    <xf numFmtId="0" fontId="0" fillId="0" borderId="0" xfId="0" applyFill="1" applyBorder="1" applyProtection="1">
      <protection locked="0"/>
    </xf>
    <xf numFmtId="0" fontId="0" fillId="0" borderId="0" xfId="0" applyFill="1"/>
    <xf numFmtId="164" fontId="0" fillId="0" borderId="10" xfId="1" applyFont="1" applyBorder="1" applyProtection="1">
      <protection locked="0"/>
    </xf>
    <xf numFmtId="164" fontId="0" fillId="0" borderId="11" xfId="1" applyFont="1" applyBorder="1" applyProtection="1">
      <protection locked="0"/>
    </xf>
    <xf numFmtId="0" fontId="0" fillId="0" borderId="10" xfId="0" applyBorder="1" applyProtection="1">
      <protection locked="0"/>
    </xf>
    <xf numFmtId="0" fontId="0" fillId="0" borderId="10" xfId="0" applyFont="1" applyBorder="1" applyProtection="1">
      <protection locked="0"/>
    </xf>
    <xf numFmtId="0" fontId="0" fillId="0" borderId="0" xfId="0" applyFont="1" applyProtection="1">
      <protection locked="0"/>
    </xf>
    <xf numFmtId="0" fontId="10" fillId="0" borderId="10" xfId="0" applyFont="1" applyBorder="1" applyAlignment="1" applyProtection="1">
      <alignment vertical="center"/>
      <protection locked="0"/>
    </xf>
    <xf numFmtId="0" fontId="2" fillId="0" borderId="0" xfId="0" applyFont="1" applyAlignment="1">
      <alignment horizontal="left" vertical="top" wrapText="1"/>
    </xf>
    <xf numFmtId="0" fontId="2" fillId="0" borderId="0" xfId="0" applyFont="1" applyAlignment="1">
      <alignment horizontal="left" vertical="top" wrapText="1"/>
    </xf>
    <xf numFmtId="0" fontId="22" fillId="0" borderId="17" xfId="0" applyFont="1" applyBorder="1" applyProtection="1">
      <protection locked="0"/>
    </xf>
    <xf numFmtId="0" fontId="22" fillId="0" borderId="0" xfId="0" applyFont="1" applyBorder="1" applyProtection="1">
      <protection locked="0"/>
    </xf>
    <xf numFmtId="0" fontId="22" fillId="0" borderId="18" xfId="0" applyFont="1" applyBorder="1" applyProtection="1">
      <protection locked="0"/>
    </xf>
    <xf numFmtId="0" fontId="22" fillId="2" borderId="5" xfId="0" applyFont="1" applyFill="1" applyBorder="1" applyAlignment="1" applyProtection="1">
      <alignment horizontal="center" vertical="top" wrapText="1"/>
    </xf>
    <xf numFmtId="0" fontId="22" fillId="2" borderId="14" xfId="0" applyFont="1" applyFill="1" applyBorder="1" applyAlignment="1" applyProtection="1">
      <alignment horizontal="center" vertical="top" wrapText="1"/>
    </xf>
    <xf numFmtId="0" fontId="22" fillId="0" borderId="1"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3" xfId="0" applyFont="1" applyBorder="1" applyAlignment="1" applyProtection="1">
      <alignment horizontal="center"/>
      <protection locked="0"/>
    </xf>
    <xf numFmtId="2" fontId="22" fillId="2" borderId="2" xfId="0" applyNumberFormat="1" applyFont="1" applyFill="1" applyBorder="1" applyAlignment="1" applyProtection="1">
      <alignment horizontal="center"/>
    </xf>
    <xf numFmtId="0" fontId="22" fillId="3" borderId="3" xfId="0" applyFont="1" applyFill="1" applyBorder="1" applyAlignment="1" applyProtection="1">
      <alignment horizontal="center"/>
    </xf>
    <xf numFmtId="14" fontId="22" fillId="0" borderId="6" xfId="0" applyNumberFormat="1" applyFont="1" applyBorder="1" applyAlignment="1" applyProtection="1">
      <protection locked="0"/>
    </xf>
    <xf numFmtId="0" fontId="22" fillId="0" borderId="6" xfId="0" applyFont="1" applyBorder="1" applyProtection="1">
      <protection locked="0"/>
    </xf>
    <xf numFmtId="2" fontId="22" fillId="2" borderId="5" xfId="0" applyNumberFormat="1" applyFont="1" applyFill="1" applyBorder="1" applyProtection="1"/>
    <xf numFmtId="0" fontId="22" fillId="3" borderId="6" xfId="0" applyFont="1" applyFill="1" applyBorder="1" applyProtection="1"/>
    <xf numFmtId="0" fontId="22" fillId="0" borderId="6" xfId="0" applyFont="1" applyBorder="1" applyAlignment="1" applyProtection="1">
      <protection locked="0"/>
    </xf>
    <xf numFmtId="2" fontId="22" fillId="2" borderId="7" xfId="0" applyNumberFormat="1" applyFont="1" applyFill="1" applyBorder="1" applyProtection="1"/>
    <xf numFmtId="0" fontId="17" fillId="0" borderId="0" xfId="0" applyFont="1" applyAlignment="1">
      <alignment horizontal="left" vertical="top"/>
    </xf>
    <xf numFmtId="2" fontId="22" fillId="6" borderId="0" xfId="0" applyNumberFormat="1" applyFont="1" applyFill="1" applyBorder="1" applyProtection="1"/>
    <xf numFmtId="0" fontId="22" fillId="0" borderId="0" xfId="0" applyFont="1" applyFill="1" applyBorder="1" applyProtection="1">
      <protection locked="0"/>
    </xf>
    <xf numFmtId="0" fontId="23" fillId="0" borderId="20" xfId="0" applyFont="1" applyFill="1" applyBorder="1" applyProtection="1">
      <protection locked="0"/>
    </xf>
    <xf numFmtId="0" fontId="23" fillId="0" borderId="13" xfId="0" applyFont="1" applyFill="1" applyBorder="1" applyAlignment="1" applyProtection="1">
      <alignment horizontal="center"/>
      <protection locked="0"/>
    </xf>
    <xf numFmtId="0" fontId="23" fillId="0" borderId="18"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5" fillId="0" borderId="5" xfId="0" applyFont="1" applyFill="1" applyBorder="1" applyAlignment="1" applyProtection="1">
      <alignment horizontal="center"/>
    </xf>
    <xf numFmtId="0" fontId="22" fillId="0" borderId="14" xfId="0" applyFont="1" applyFill="1" applyBorder="1" applyAlignment="1" applyProtection="1">
      <alignment horizontal="center" vertical="top" wrapText="1"/>
    </xf>
    <xf numFmtId="0" fontId="22" fillId="0" borderId="1" xfId="0" applyFont="1" applyFill="1" applyBorder="1" applyAlignment="1" applyProtection="1">
      <alignment horizontal="center"/>
      <protection locked="0"/>
    </xf>
    <xf numFmtId="0" fontId="22" fillId="0" borderId="2"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2" fillId="0" borderId="4" xfId="0" applyFont="1" applyFill="1" applyBorder="1" applyProtection="1"/>
    <xf numFmtId="2" fontId="22" fillId="0" borderId="2" xfId="0" applyNumberFormat="1" applyFont="1" applyFill="1" applyBorder="1" applyAlignment="1" applyProtection="1">
      <alignment horizontal="center"/>
    </xf>
    <xf numFmtId="14" fontId="22" fillId="0" borderId="6" xfId="0" applyNumberFormat="1" applyFont="1" applyFill="1" applyBorder="1" applyAlignment="1" applyProtection="1">
      <protection locked="0"/>
    </xf>
    <xf numFmtId="0" fontId="22" fillId="0" borderId="6" xfId="0" applyFont="1" applyFill="1" applyBorder="1" applyProtection="1">
      <protection locked="0"/>
    </xf>
    <xf numFmtId="0" fontId="22" fillId="0" borderId="16" xfId="0" applyFont="1" applyFill="1" applyBorder="1" applyProtection="1">
      <protection locked="0"/>
    </xf>
    <xf numFmtId="0" fontId="22" fillId="0" borderId="19" xfId="0" applyFont="1" applyFill="1" applyBorder="1" applyProtection="1">
      <protection locked="0"/>
    </xf>
    <xf numFmtId="2" fontId="22" fillId="0" borderId="5" xfId="0" applyNumberFormat="1" applyFont="1" applyFill="1" applyBorder="1" applyProtection="1"/>
    <xf numFmtId="0" fontId="22" fillId="0" borderId="6" xfId="0" applyFont="1" applyFill="1" applyBorder="1" applyAlignment="1" applyProtection="1">
      <protection locked="0"/>
    </xf>
    <xf numFmtId="0" fontId="22" fillId="0" borderId="0" xfId="0" applyFont="1" applyFill="1"/>
    <xf numFmtId="2" fontId="22" fillId="0" borderId="7" xfId="0" applyNumberFormat="1" applyFont="1" applyFill="1" applyBorder="1" applyProtection="1"/>
    <xf numFmtId="2" fontId="22" fillId="0" borderId="0" xfId="0" applyNumberFormat="1" applyFont="1" applyFill="1" applyBorder="1" applyProtection="1"/>
    <xf numFmtId="0" fontId="23" fillId="0" borderId="14" xfId="0" applyFont="1" applyFill="1" applyBorder="1" applyAlignment="1" applyProtection="1">
      <alignment horizontal="center" vertical="top" wrapText="1"/>
    </xf>
    <xf numFmtId="2" fontId="23" fillId="0" borderId="2" xfId="0" applyNumberFormat="1" applyFont="1" applyFill="1" applyBorder="1" applyAlignment="1" applyProtection="1">
      <alignment horizontal="center"/>
    </xf>
    <xf numFmtId="0" fontId="23" fillId="0" borderId="2" xfId="0" applyFont="1" applyFill="1" applyBorder="1" applyAlignment="1" applyProtection="1">
      <alignment horizontal="center"/>
      <protection locked="0"/>
    </xf>
    <xf numFmtId="0" fontId="23" fillId="2" borderId="5" xfId="0" applyFont="1" applyFill="1" applyBorder="1" applyAlignment="1" applyProtection="1">
      <alignment horizontal="center" vertical="top" wrapText="1"/>
    </xf>
    <xf numFmtId="2" fontId="23" fillId="2" borderId="2" xfId="0" applyNumberFormat="1" applyFont="1" applyFill="1" applyBorder="1" applyAlignment="1" applyProtection="1">
      <alignment horizontal="center"/>
    </xf>
    <xf numFmtId="0" fontId="23" fillId="2" borderId="14" xfId="0" applyFont="1" applyFill="1" applyBorder="1" applyAlignment="1" applyProtection="1">
      <alignment horizontal="center" vertical="top" wrapText="1"/>
    </xf>
    <xf numFmtId="0" fontId="23" fillId="2" borderId="14" xfId="0" applyFont="1" applyFill="1" applyBorder="1" applyAlignment="1" applyProtection="1">
      <alignment wrapText="1"/>
      <protection locked="0"/>
    </xf>
    <xf numFmtId="0" fontId="23" fillId="2" borderId="3" xfId="0" applyFont="1" applyFill="1" applyBorder="1" applyAlignment="1" applyProtection="1">
      <alignment horizontal="center"/>
    </xf>
    <xf numFmtId="0" fontId="22" fillId="2" borderId="6" xfId="0" applyFont="1" applyFill="1" applyBorder="1" applyProtection="1"/>
    <xf numFmtId="0" fontId="5" fillId="0" borderId="5" xfId="0" applyFont="1" applyFill="1" applyBorder="1" applyAlignment="1" applyProtection="1">
      <alignment horizontal="left"/>
      <protection locked="0"/>
    </xf>
    <xf numFmtId="2" fontId="22" fillId="2" borderId="2" xfId="0" applyNumberFormat="1" applyFont="1" applyFill="1" applyBorder="1" applyAlignment="1" applyProtection="1">
      <alignment horizontal="right"/>
    </xf>
    <xf numFmtId="2" fontId="0" fillId="0" borderId="5" xfId="0" applyNumberFormat="1" applyFill="1" applyBorder="1" applyProtection="1"/>
    <xf numFmtId="0" fontId="5" fillId="0" borderId="10" xfId="0" applyFont="1" applyBorder="1" applyAlignment="1" applyProtection="1"/>
    <xf numFmtId="0" fontId="22" fillId="0" borderId="14" xfId="0" applyFont="1" applyBorder="1" applyAlignment="1" applyProtection="1">
      <alignment wrapText="1"/>
    </xf>
    <xf numFmtId="0" fontId="22" fillId="0" borderId="2" xfId="0" applyFont="1" applyBorder="1" applyAlignment="1" applyProtection="1">
      <alignment horizontal="center"/>
    </xf>
    <xf numFmtId="0" fontId="22" fillId="0" borderId="14" xfId="0" applyFont="1" applyFill="1" applyBorder="1" applyAlignment="1" applyProtection="1">
      <alignment horizontal="center" vertical="top" wrapText="1"/>
      <protection locked="0"/>
    </xf>
    <xf numFmtId="2" fontId="22" fillId="0" borderId="2" xfId="0" applyNumberFormat="1" applyFont="1" applyFill="1" applyBorder="1" applyAlignment="1" applyProtection="1">
      <alignment horizontal="center"/>
      <protection locked="0"/>
    </xf>
    <xf numFmtId="2" fontId="22" fillId="0" borderId="5" xfId="0" applyNumberFormat="1" applyFont="1" applyFill="1" applyBorder="1" applyAlignment="1" applyProtection="1">
      <alignment horizontal="center"/>
      <protection locked="0"/>
    </xf>
    <xf numFmtId="2" fontId="22" fillId="2" borderId="7" xfId="0" applyNumberFormat="1" applyFont="1" applyFill="1" applyBorder="1" applyProtection="1">
      <protection locked="0"/>
    </xf>
    <xf numFmtId="2" fontId="22" fillId="0" borderId="5" xfId="0" applyNumberFormat="1" applyFont="1" applyFill="1" applyBorder="1" applyProtection="1">
      <protection locked="0"/>
    </xf>
    <xf numFmtId="2" fontId="22" fillId="0" borderId="7" xfId="0" applyNumberFormat="1" applyFont="1" applyFill="1" applyBorder="1" applyProtection="1">
      <protection locked="0"/>
    </xf>
    <xf numFmtId="0" fontId="22" fillId="2" borderId="5" xfId="0" applyFont="1" applyFill="1" applyBorder="1" applyAlignment="1" applyProtection="1">
      <alignment wrapText="1"/>
    </xf>
    <xf numFmtId="0" fontId="22" fillId="0" borderId="4" xfId="0" applyFont="1" applyFill="1" applyBorder="1" applyProtection="1">
      <protection locked="0"/>
    </xf>
    <xf numFmtId="2" fontId="0" fillId="0" borderId="5" xfId="0" applyNumberFormat="1" applyFill="1" applyBorder="1" applyProtection="1">
      <protection locked="0"/>
    </xf>
    <xf numFmtId="0" fontId="22" fillId="6" borderId="0" xfId="0" applyFont="1" applyFill="1" applyProtection="1"/>
    <xf numFmtId="0" fontId="22" fillId="6" borderId="0" xfId="0" applyFont="1" applyFill="1" applyBorder="1" applyProtection="1"/>
    <xf numFmtId="164" fontId="0" fillId="3" borderId="8" xfId="1" applyFont="1" applyFill="1" applyBorder="1" applyAlignment="1" applyProtection="1">
      <alignment horizontal="center"/>
    </xf>
    <xf numFmtId="164" fontId="0" fillId="3" borderId="9" xfId="1" applyFont="1" applyFill="1" applyBorder="1" applyAlignment="1" applyProtection="1">
      <alignment horizontal="center"/>
    </xf>
    <xf numFmtId="0" fontId="2" fillId="0" borderId="0" xfId="0" applyFont="1" applyAlignment="1">
      <alignment horizontal="left" vertical="top" wrapText="1"/>
    </xf>
  </cellXfs>
  <cellStyles count="2">
    <cellStyle name="Standard" xfId="0" builtinId="0"/>
    <cellStyle name="Währung" xfId="1" builtinId="4"/>
  </cellStyles>
  <dxfs count="43">
    <dxf>
      <font>
        <strike val="0"/>
        <outline val="0"/>
        <shadow val="0"/>
        <u val="none"/>
        <vertAlign val="baseline"/>
        <color auto="1"/>
      </font>
      <numFmt numFmtId="2" formatCode="0.00"/>
      <fill>
        <patternFill patternType="none">
          <fgColor indexed="64"/>
          <bgColor auto="1"/>
        </patternFill>
      </fill>
      <protection locked="1" hidden="0"/>
    </dxf>
    <dxf>
      <font>
        <strike val="0"/>
        <outline val="0"/>
        <shadow val="0"/>
        <u val="none"/>
        <vertAlign val="baseline"/>
        <color auto="1"/>
      </font>
      <numFmt numFmtId="2" formatCode="0.00"/>
      <fill>
        <patternFill patternType="none">
          <fgColor indexed="64"/>
          <bgColor indexed="65"/>
        </patternFill>
      </fill>
      <protection locked="1" hidden="0"/>
    </dxf>
    <dxf>
      <font>
        <strike val="0"/>
        <outline val="0"/>
        <shadow val="0"/>
        <u val="none"/>
        <vertAlign val="baseline"/>
        <color auto="1"/>
      </font>
      <numFmt numFmtId="2" formatCode="0.00"/>
      <fill>
        <patternFill patternType="none">
          <fgColor indexed="64"/>
          <bgColor auto="1"/>
        </patternFill>
      </fill>
      <protection locked="1" hidden="0"/>
    </dxf>
    <dxf>
      <font>
        <strike val="0"/>
        <outline val="0"/>
        <shadow val="0"/>
        <u val="none"/>
        <vertAlign val="baseline"/>
        <color auto="1"/>
      </font>
      <numFmt numFmtId="2" formatCode="0.00"/>
      <fill>
        <patternFill patternType="none">
          <fgColor indexed="64"/>
          <bgColor auto="1"/>
        </patternFill>
      </fill>
      <protection locked="1" hidden="0"/>
    </dxf>
    <dxf>
      <font>
        <strike val="0"/>
        <outline val="0"/>
        <shadow val="0"/>
        <u val="none"/>
        <vertAlign val="baseline"/>
        <color auto="1"/>
      </font>
      <numFmt numFmtId="2" formatCode="0.00"/>
      <fill>
        <patternFill patternType="none">
          <fgColor indexed="64"/>
          <bgColor auto="1"/>
        </patternFill>
      </fill>
      <protection locked="1" hidden="0"/>
    </dxf>
    <dxf>
      <font>
        <strike val="0"/>
        <outline val="0"/>
        <shadow val="0"/>
        <u val="none"/>
        <vertAlign val="baseline"/>
        <color auto="1"/>
      </font>
      <numFmt numFmtId="2" formatCode="0.00"/>
      <fill>
        <patternFill patternType="none">
          <fgColor indexed="64"/>
          <bgColor auto="1"/>
        </patternFill>
      </fill>
      <protection locked="1" hidden="0"/>
    </dxf>
    <dxf>
      <font>
        <strike val="0"/>
        <outline val="0"/>
        <shadow val="0"/>
        <u val="none"/>
        <vertAlign val="baseline"/>
        <color auto="1"/>
      </font>
      <numFmt numFmtId="2" formatCode="0.00"/>
      <fill>
        <patternFill patternType="none">
          <fgColor indexed="64"/>
          <bgColor auto="1"/>
        </patternFill>
      </fill>
      <protection locked="1" hidden="0"/>
    </dxf>
    <dxf>
      <font>
        <strike val="0"/>
        <outline val="0"/>
        <shadow val="0"/>
        <u val="none"/>
        <vertAlign val="baseline"/>
        <color auto="1"/>
      </font>
      <fill>
        <patternFill patternType="none">
          <fgColor indexed="64"/>
          <bgColor auto="1"/>
        </patternFill>
      </fill>
      <protection locked="0" hidden="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protection locked="0" hidden="0"/>
    </dxf>
    <dxf>
      <font>
        <strike val="0"/>
        <outline val="0"/>
        <shadow val="0"/>
        <u val="none"/>
        <vertAlign val="baseline"/>
        <color auto="1"/>
      </font>
      <fill>
        <patternFill patternType="none">
          <fgColor indexed="64"/>
          <bgColor auto="1"/>
        </patternFill>
      </fill>
      <protection locked="0" hidden="0"/>
    </dxf>
    <dxf>
      <border outline="0">
        <top style="medium">
          <color indexed="64"/>
        </top>
      </border>
    </dxf>
    <dxf>
      <font>
        <strike val="0"/>
        <outline val="0"/>
        <shadow val="0"/>
        <u val="none"/>
        <vertAlign val="baseline"/>
        <color auto="1"/>
      </font>
      <fill>
        <patternFill patternType="none">
          <fgColor indexed="64"/>
          <bgColor auto="1"/>
        </patternFill>
      </fill>
      <protection locked="1" hidden="0"/>
    </dxf>
    <dxf>
      <font>
        <strike val="0"/>
        <outline val="0"/>
        <shadow val="0"/>
        <u val="none"/>
        <vertAlign val="baseline"/>
        <color auto="1"/>
      </font>
      <fill>
        <patternFill patternType="none">
          <fgColor indexed="64"/>
          <bgColor auto="1"/>
        </patternFill>
      </fill>
      <alignment horizontal="center" vertical="top" textRotation="0" wrapText="1" indent="0" justifyLastLine="0" shrinkToFit="0" readingOrder="0"/>
      <protection locked="1" hidden="0"/>
    </dxf>
    <dxf>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none">
          <fgColor indexed="64"/>
          <bgColor auto="1"/>
        </patternFill>
      </fill>
      <border diagonalUp="0" diagonalDown="0" outline="0">
        <left style="thin">
          <color indexed="64"/>
        </left>
        <right style="thin">
          <color indexed="64"/>
        </right>
        <top/>
        <bottom style="thin">
          <color indexed="64"/>
        </bottom>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medium">
          <color rgb="FF000000"/>
        </top>
      </border>
    </dxf>
    <dxf>
      <fill>
        <patternFill patternType="solid">
          <fgColor rgb="FF000000"/>
          <bgColor rgb="FFD9D9D9"/>
        </patternFill>
      </fill>
      <protection locked="1" hidden="0"/>
    </dxf>
    <dxf>
      <font>
        <strike val="0"/>
        <outline val="0"/>
        <shadow val="0"/>
        <u val="none"/>
        <vertAlign val="baseline"/>
        <color auto="1"/>
      </font>
      <fill>
        <patternFill patternType="solid">
          <fgColor indexed="64"/>
          <bgColor theme="0" tint="-0.14999847407452621"/>
        </patternFill>
      </fill>
      <alignment horizontal="center" vertical="top" textRotation="0" wrapText="1" indent="0" justifyLastLine="0" shrinkToFit="0" readingOrder="0"/>
      <protection locked="1" hidden="0"/>
    </dxf>
    <dxf>
      <fill>
        <patternFill patternType="solid">
          <fgColor indexed="64"/>
          <bgColor theme="2" tint="-9.9978637043366805E-2"/>
        </patternFill>
      </fill>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0"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numFmt numFmtId="2" formatCode="0.00"/>
      <fill>
        <patternFill patternType="solid">
          <fgColor indexed="64"/>
          <bgColor theme="0" tint="-0.14999847407452621"/>
        </patternFill>
      </fill>
      <border diagonalUp="0" diagonalDown="0">
        <left style="thin">
          <color indexed="64"/>
        </left>
        <right style="thin">
          <color indexed="64"/>
        </right>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medium">
          <color indexed="64"/>
        </top>
      </border>
    </dxf>
    <dxf>
      <fill>
        <patternFill patternType="solid">
          <fgColor indexed="64"/>
          <bgColor theme="0" tint="-0.14999847407452621"/>
        </patternFill>
      </fill>
      <protection locked="1" hidden="0"/>
    </dxf>
    <dxf>
      <font>
        <strike val="0"/>
        <outline val="0"/>
        <shadow val="0"/>
        <u val="none"/>
        <vertAlign val="baseline"/>
        <color auto="1"/>
      </font>
      <fill>
        <patternFill patternType="solid">
          <fgColor indexed="64"/>
          <bgColor theme="0" tint="-0.14999847407452621"/>
        </patternFill>
      </fill>
      <alignment horizontal="center" vertical="top" textRotation="0" wrapText="1" indent="0" justifyLastLine="0" shrinkToFit="0" readingOrder="0"/>
      <protection locked="1" hidden="0"/>
    </dxf>
  </dxfs>
  <tableStyles count="1" defaultTableStyle="TableStyleMedium2" defaultPivotStyle="PivotStyleLight16">
    <tableStyle name="PivotTable-Format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3884054</xdr:colOff>
      <xdr:row>0</xdr:row>
      <xdr:rowOff>47626</xdr:rowOff>
    </xdr:from>
    <xdr:to>
      <xdr:col>0</xdr:col>
      <xdr:colOff>5876925</xdr:colOff>
      <xdr:row>1</xdr:row>
      <xdr:rowOff>9525</xdr:rowOff>
    </xdr:to>
    <xdr:pic>
      <xdr:nvPicPr>
        <xdr:cNvPr id="2" name="Grafik 1"/>
        <xdr:cNvPicPr>
          <a:picLocks noChangeAspect="1"/>
        </xdr:cNvPicPr>
      </xdr:nvPicPr>
      <xdr:blipFill>
        <a:blip xmlns:r="http://schemas.openxmlformats.org/officeDocument/2006/relationships" r:embed="rId1"/>
        <a:stretch>
          <a:fillRect/>
        </a:stretch>
      </xdr:blipFill>
      <xdr:spPr>
        <a:xfrm>
          <a:off x="3884054" y="47626"/>
          <a:ext cx="1992871" cy="447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695325</xdr:colOff>
      <xdr:row>0</xdr:row>
      <xdr:rowOff>0</xdr:rowOff>
    </xdr:from>
    <xdr:to>
      <xdr:col>7</xdr:col>
      <xdr:colOff>714375</xdr:colOff>
      <xdr:row>1</xdr:row>
      <xdr:rowOff>114300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4275" y="0"/>
          <a:ext cx="2371725"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552450</xdr:colOff>
      <xdr:row>0</xdr:row>
      <xdr:rowOff>19050</xdr:rowOff>
    </xdr:from>
    <xdr:to>
      <xdr:col>10</xdr:col>
      <xdr:colOff>418465</xdr:colOff>
      <xdr:row>2</xdr:row>
      <xdr:rowOff>212090</xdr:rowOff>
    </xdr:to>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5" y="19050"/>
          <a:ext cx="2675890" cy="5645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552450</xdr:colOff>
      <xdr:row>0</xdr:row>
      <xdr:rowOff>9525</xdr:rowOff>
    </xdr:from>
    <xdr:to>
      <xdr:col>7</xdr:col>
      <xdr:colOff>771525</xdr:colOff>
      <xdr:row>2</xdr:row>
      <xdr:rowOff>152400</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0" y="9525"/>
          <a:ext cx="2371725"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333375</xdr:colOff>
      <xdr:row>0</xdr:row>
      <xdr:rowOff>76200</xdr:rowOff>
    </xdr:from>
    <xdr:to>
      <xdr:col>11</xdr:col>
      <xdr:colOff>47625</xdr:colOff>
      <xdr:row>2</xdr:row>
      <xdr:rowOff>126365</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76200"/>
          <a:ext cx="2428875" cy="421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276225</xdr:colOff>
      <xdr:row>0</xdr:row>
      <xdr:rowOff>0</xdr:rowOff>
    </xdr:from>
    <xdr:to>
      <xdr:col>7</xdr:col>
      <xdr:colOff>981075</xdr:colOff>
      <xdr:row>2</xdr:row>
      <xdr:rowOff>142875</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7650" y="0"/>
          <a:ext cx="2371725" cy="542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590550</xdr:colOff>
      <xdr:row>0</xdr:row>
      <xdr:rowOff>76201</xdr:rowOff>
    </xdr:from>
    <xdr:to>
      <xdr:col>10</xdr:col>
      <xdr:colOff>19050</xdr:colOff>
      <xdr:row>3</xdr:row>
      <xdr:rowOff>1</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76201"/>
          <a:ext cx="2324100" cy="476250"/>
        </a:xfrm>
        <a:prstGeom prst="rect">
          <a:avLst/>
        </a:prstGeom>
      </xdr:spPr>
    </xdr:pic>
    <xdr:clientData/>
  </xdr:twoCellAnchor>
</xdr:wsDr>
</file>

<file path=xl/tables/table1.xml><?xml version="1.0" encoding="utf-8"?>
<table xmlns="http://schemas.openxmlformats.org/spreadsheetml/2006/main" id="3" name="Tabelle3" displayName="Tabelle3" ref="A5:K115" totalsRowShown="0" headerRowDxfId="42" dataDxfId="41" tableBorderDxfId="40">
  <autoFilter ref="A5:K1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atum" dataDxfId="39"/>
    <tableColumn id="2" name="Anlass/Beschreibung/Grund" dataDxfId="38"/>
    <tableColumn id="3" name="Ort" dataDxfId="37"/>
    <tableColumn id="4" name="Std." dataDxfId="36"/>
    <tableColumn id="5" name="Ansatz _x000a_Stunden" dataDxfId="35"/>
    <tableColumn id="6" name="Abend-sitzung?" dataDxfId="34"/>
    <tableColumn id="7" name="Ansatz_x000a_Abend" dataDxfId="33"/>
    <tableColumn id="8" name="Halbt._x000a_sitzung" dataDxfId="32"/>
    <tableColumn id="9" name="Ganzt._x000a_Sitzung" dataDxfId="31">
      <calculatedColumnFormula>IF(Tabelle3[[#This Row],[Abend-sitzung?]]="Ja",0,IF(D6&gt;5,$I$6,0))</calculatedColumnFormula>
    </tableColumn>
    <tableColumn id="10" name="Auto" dataDxfId="30"/>
    <tableColumn id="11" name="Km-_x000a_Entsch." dataDxfId="29"/>
  </tableColumns>
  <tableStyleInfo name="TableStyleLight4" showFirstColumn="0" showLastColumn="0" showRowStripes="0" showColumnStripes="0"/>
</table>
</file>

<file path=xl/tables/table2.xml><?xml version="1.0" encoding="utf-8"?>
<table xmlns="http://schemas.openxmlformats.org/spreadsheetml/2006/main" id="1" name="Tabelle32" displayName="Tabelle32" ref="A5:K115" totalsRowShown="0" headerRowDxfId="28" dataDxfId="27" tableBorderDxfId="26">
  <autoFilter ref="A5:K1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atum" dataDxfId="25"/>
    <tableColumn id="2" name="Anlass/Beschreibung/Grund" dataDxfId="24"/>
    <tableColumn id="3" name="Ort" dataDxfId="23"/>
    <tableColumn id="4" name="Std." dataDxfId="22"/>
    <tableColumn id="5" name="Ansatz _x000a_Stunden" dataDxfId="21"/>
    <tableColumn id="6" name="Abend-sitzung?" dataDxfId="20"/>
    <tableColumn id="7" name="Ansatz_x000a_Abend" dataDxfId="19"/>
    <tableColumn id="8" name="Halbt._x000a_sitzung" dataDxfId="18"/>
    <tableColumn id="9" name="Ganzt._x000a_Sitzung" dataDxfId="17"/>
    <tableColumn id="10" name="Auto" dataDxfId="16"/>
    <tableColumn id="11" name="Km-_x000a_Entsch." dataDxfId="15"/>
  </tableColumns>
  <tableStyleInfo name="TableStyleLight4" showFirstColumn="0" showLastColumn="0" showRowStripes="0" showColumnStripes="0"/>
</table>
</file>

<file path=xl/tables/table3.xml><?xml version="1.0" encoding="utf-8"?>
<table xmlns="http://schemas.openxmlformats.org/spreadsheetml/2006/main" id="2" name="Tabelle2" displayName="Tabelle2" ref="A6:L121" totalsRowShown="0" headerRowDxfId="14" dataDxfId="13" tableBorderDxfId="12">
  <autoFilter ref="A6:L1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Datum" dataDxfId="11"/>
    <tableColumn id="2" name="Anlass/Beschreibung/Grund" dataDxfId="10"/>
    <tableColumn id="3" name="Ort" dataDxfId="9"/>
    <tableColumn id="4" name="Code" dataDxfId="8"/>
    <tableColumn id="5" name="Std." dataDxfId="7"/>
    <tableColumn id="6" name="Ansatz _x000a_Stunden" dataDxfId="6"/>
    <tableColumn id="7" name="Abend-sitzung?" dataDxfId="5"/>
    <tableColumn id="8" name="Ansatz_x000a_Abend" dataDxfId="4"/>
    <tableColumn id="9" name="Halbt._x000a_sitzung" dataDxfId="3"/>
    <tableColumn id="10" name="Ganzt._x000a_Sitzung" dataDxfId="2"/>
    <tableColumn id="11" name="Auto" dataDxfId="1"/>
    <tableColumn id="12" name="KM- Entsch." dataDxfId="0"/>
  </tableColumns>
  <tableStyleInfo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1"/>
  <sheetViews>
    <sheetView tabSelected="1" view="pageLayout" topLeftCell="A7" zoomScaleNormal="100" workbookViewId="0">
      <selection activeCell="A29" sqref="A29"/>
    </sheetView>
  </sheetViews>
  <sheetFormatPr baseColWidth="10" defaultRowHeight="15" x14ac:dyDescent="0.25"/>
  <cols>
    <col min="1" max="1" width="90" customWidth="1"/>
  </cols>
  <sheetData>
    <row r="1" spans="1:1" ht="38.25" customHeight="1" x14ac:dyDescent="0.25">
      <c r="A1" s="61" t="s">
        <v>48</v>
      </c>
    </row>
    <row r="2" spans="1:1" ht="13.5" customHeight="1" x14ac:dyDescent="0.25">
      <c r="A2" s="57"/>
    </row>
    <row r="3" spans="1:1" ht="60" x14ac:dyDescent="0.25">
      <c r="A3" s="59" t="s">
        <v>54</v>
      </c>
    </row>
    <row r="5" spans="1:1" ht="45" x14ac:dyDescent="0.25">
      <c r="A5" s="58" t="s">
        <v>57</v>
      </c>
    </row>
    <row r="7" spans="1:1" ht="30" x14ac:dyDescent="0.25">
      <c r="A7" s="68" t="s">
        <v>86</v>
      </c>
    </row>
    <row r="8" spans="1:1" x14ac:dyDescent="0.25">
      <c r="A8" s="58" t="s">
        <v>51</v>
      </c>
    </row>
    <row r="9" spans="1:1" ht="30" x14ac:dyDescent="0.25">
      <c r="A9" s="58" t="s">
        <v>87</v>
      </c>
    </row>
    <row r="11" spans="1:1" ht="30" x14ac:dyDescent="0.25">
      <c r="A11" s="60" t="s">
        <v>55</v>
      </c>
    </row>
    <row r="13" spans="1:1" ht="30" x14ac:dyDescent="0.25">
      <c r="A13" s="58" t="s">
        <v>67</v>
      </c>
    </row>
    <row r="14" spans="1:1" x14ac:dyDescent="0.25">
      <c r="A14" s="58"/>
    </row>
    <row r="15" spans="1:1" ht="30" x14ac:dyDescent="0.25">
      <c r="A15" s="58" t="s">
        <v>66</v>
      </c>
    </row>
    <row r="16" spans="1:1" x14ac:dyDescent="0.25">
      <c r="A16" s="58"/>
    </row>
    <row r="17" spans="1:1" x14ac:dyDescent="0.25">
      <c r="A17" s="59" t="s">
        <v>52</v>
      </c>
    </row>
    <row r="19" spans="1:1" x14ac:dyDescent="0.25">
      <c r="A19" s="54" t="s">
        <v>49</v>
      </c>
    </row>
    <row r="20" spans="1:1" ht="30" x14ac:dyDescent="0.25">
      <c r="A20" s="58" t="s">
        <v>53</v>
      </c>
    </row>
    <row r="21" spans="1:1" x14ac:dyDescent="0.25">
      <c r="A21" s="58"/>
    </row>
    <row r="22" spans="1:1" ht="30" x14ac:dyDescent="0.25">
      <c r="A22" s="70" t="s">
        <v>72</v>
      </c>
    </row>
    <row r="24" spans="1:1" ht="45" x14ac:dyDescent="0.25">
      <c r="A24" s="58" t="s">
        <v>56</v>
      </c>
    </row>
    <row r="26" spans="1:1" x14ac:dyDescent="0.25">
      <c r="A26" t="s">
        <v>58</v>
      </c>
    </row>
    <row r="29" spans="1:1" x14ac:dyDescent="0.25">
      <c r="A29" t="s">
        <v>88</v>
      </c>
    </row>
    <row r="31" spans="1:1" x14ac:dyDescent="0.25">
      <c r="A31" t="s">
        <v>50</v>
      </c>
    </row>
  </sheetData>
  <pageMargins left="0.70866141732283472" right="0.51181102362204722" top="0.59055118110236227" bottom="0.59055118110236227"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42"/>
  <sheetViews>
    <sheetView view="pageLayout" topLeftCell="A7" zoomScaleNormal="100" workbookViewId="0">
      <selection activeCell="G19" sqref="G19"/>
    </sheetView>
  </sheetViews>
  <sheetFormatPr baseColWidth="10" defaultRowHeight="15" x14ac:dyDescent="0.25"/>
  <cols>
    <col min="1" max="1" width="12.7109375" customWidth="1"/>
    <col min="2" max="2" width="12.140625" customWidth="1"/>
    <col min="4" max="4" width="6.140625" customWidth="1"/>
    <col min="6" max="6" width="7.28515625" customWidth="1"/>
    <col min="7" max="8" width="14.140625" customWidth="1"/>
    <col min="9" max="9" width="15.7109375" customWidth="1"/>
  </cols>
  <sheetData>
    <row r="1" spans="1:13" ht="33.75" customHeight="1" x14ac:dyDescent="0.3">
      <c r="A1" s="2" t="s">
        <v>0</v>
      </c>
      <c r="C1" s="3"/>
      <c r="D1" s="2"/>
      <c r="E1" s="2"/>
      <c r="F1" s="2"/>
    </row>
    <row r="2" spans="1:13" ht="18.75" customHeight="1" x14ac:dyDescent="0.3">
      <c r="A2" s="2"/>
      <c r="C2" s="3"/>
      <c r="D2" s="2"/>
      <c r="E2" s="2"/>
      <c r="F2" s="2"/>
    </row>
    <row r="3" spans="1:13" ht="20.25" customHeight="1" x14ac:dyDescent="0.25">
      <c r="A3" s="1" t="s">
        <v>26</v>
      </c>
      <c r="B3" s="80" t="s">
        <v>99</v>
      </c>
      <c r="C3" s="80"/>
      <c r="F3" s="1"/>
    </row>
    <row r="4" spans="1:13" ht="7.5" customHeight="1" x14ac:dyDescent="0.25">
      <c r="A4" s="1"/>
      <c r="F4" s="1"/>
    </row>
    <row r="5" spans="1:13" ht="18" x14ac:dyDescent="0.25">
      <c r="A5" s="1" t="s">
        <v>24</v>
      </c>
      <c r="B5" s="17" t="s">
        <v>42</v>
      </c>
      <c r="C5" s="17"/>
      <c r="E5" s="6"/>
      <c r="F5" s="43"/>
      <c r="G5" s="49"/>
      <c r="H5" s="49"/>
    </row>
    <row r="6" spans="1:13" ht="18.75" customHeight="1" x14ac:dyDescent="0.25">
      <c r="C6" s="1"/>
      <c r="G6" s="1"/>
      <c r="H6" s="1"/>
    </row>
    <row r="7" spans="1:13" x14ac:dyDescent="0.25">
      <c r="A7" s="48" t="s">
        <v>23</v>
      </c>
      <c r="I7" s="12"/>
      <c r="J7" s="12"/>
      <c r="K7" s="12"/>
      <c r="L7" s="12"/>
      <c r="M7" s="12"/>
    </row>
    <row r="8" spans="1:13" x14ac:dyDescent="0.25">
      <c r="A8" s="8" t="s">
        <v>12</v>
      </c>
      <c r="B8" s="81"/>
      <c r="C8" s="81"/>
      <c r="E8" s="20" t="s">
        <v>13</v>
      </c>
      <c r="F8" s="83" t="s">
        <v>14</v>
      </c>
      <c r="G8" s="81"/>
      <c r="H8" s="21"/>
      <c r="I8" s="21"/>
      <c r="J8" s="12"/>
      <c r="K8" s="12"/>
      <c r="L8" s="12"/>
      <c r="M8" s="12"/>
    </row>
    <row r="9" spans="1:13" x14ac:dyDescent="0.25">
      <c r="B9" s="1"/>
      <c r="C9" s="82"/>
      <c r="E9" s="12"/>
      <c r="F9" s="12"/>
      <c r="G9" s="12"/>
      <c r="H9" s="12"/>
      <c r="I9" s="12"/>
      <c r="J9" s="12"/>
      <c r="K9" s="12"/>
      <c r="L9" s="12"/>
      <c r="M9" s="12"/>
    </row>
    <row r="10" spans="1:13" x14ac:dyDescent="0.25">
      <c r="A10" s="8" t="s">
        <v>15</v>
      </c>
      <c r="B10" s="80"/>
      <c r="C10" s="83"/>
      <c r="D10" s="44"/>
      <c r="E10" s="12"/>
      <c r="F10" s="12"/>
      <c r="G10" s="12"/>
      <c r="H10" s="12"/>
      <c r="I10" s="12"/>
      <c r="J10" s="12"/>
      <c r="K10" s="12"/>
      <c r="L10" s="12"/>
      <c r="M10" s="12"/>
    </row>
    <row r="11" spans="1:13" ht="27.75" customHeight="1" x14ac:dyDescent="0.25">
      <c r="A11" s="8"/>
      <c r="B11" s="12"/>
      <c r="C11" s="12"/>
      <c r="D11" s="12"/>
      <c r="E11" s="12"/>
      <c r="F11" s="12"/>
      <c r="G11" s="12"/>
      <c r="H11" s="12"/>
      <c r="I11" s="12"/>
      <c r="J11" s="12"/>
      <c r="K11" s="12"/>
      <c r="L11" s="12"/>
      <c r="M11" s="12"/>
    </row>
    <row r="12" spans="1:13" x14ac:dyDescent="0.25">
      <c r="A12" s="29" t="s">
        <v>29</v>
      </c>
      <c r="B12" s="30"/>
      <c r="C12" s="30"/>
      <c r="D12" s="30"/>
      <c r="E12" s="30"/>
      <c r="F12" s="12"/>
      <c r="G12" s="12"/>
      <c r="H12" s="12"/>
      <c r="I12" s="12"/>
      <c r="J12" s="12"/>
      <c r="K12" s="12"/>
      <c r="L12" s="12"/>
      <c r="M12" s="12"/>
    </row>
    <row r="13" spans="1:13" ht="18.75" customHeight="1" x14ac:dyDescent="0.25">
      <c r="A13" s="8" t="s">
        <v>16</v>
      </c>
      <c r="D13" s="19" t="s">
        <v>7</v>
      </c>
      <c r="E13" s="26">
        <v>8000</v>
      </c>
      <c r="F13" s="12"/>
      <c r="G13" s="78"/>
      <c r="H13" s="21"/>
      <c r="I13" s="12"/>
      <c r="J13" s="12"/>
      <c r="K13" s="12"/>
      <c r="L13" s="12"/>
      <c r="M13" s="12"/>
    </row>
    <row r="14" spans="1:13" ht="18.75" customHeight="1" x14ac:dyDescent="0.25">
      <c r="A14" s="8" t="s">
        <v>17</v>
      </c>
      <c r="D14" s="19" t="s">
        <v>7</v>
      </c>
      <c r="E14" s="26">
        <v>3000</v>
      </c>
      <c r="F14" s="12"/>
      <c r="G14" s="79"/>
      <c r="H14" s="21"/>
      <c r="I14" s="12"/>
      <c r="J14" s="12"/>
      <c r="K14" s="12"/>
      <c r="L14" s="12"/>
      <c r="M14" s="12"/>
    </row>
    <row r="15" spans="1:13" ht="18.75" customHeight="1" x14ac:dyDescent="0.25">
      <c r="A15" s="8" t="s">
        <v>18</v>
      </c>
      <c r="D15" s="19" t="s">
        <v>7</v>
      </c>
      <c r="E15" s="26">
        <v>2000</v>
      </c>
      <c r="F15" s="12"/>
      <c r="G15" s="79"/>
      <c r="H15" s="21"/>
      <c r="I15" s="12"/>
      <c r="J15" s="12"/>
      <c r="K15" s="12"/>
      <c r="L15" s="12"/>
      <c r="M15" s="12"/>
    </row>
    <row r="16" spans="1:13" ht="26.25" customHeight="1" x14ac:dyDescent="0.25">
      <c r="A16" s="8"/>
      <c r="D16" s="19"/>
      <c r="E16" s="15"/>
      <c r="F16" s="12"/>
      <c r="G16" s="65"/>
      <c r="H16" s="21"/>
      <c r="I16" s="12"/>
      <c r="J16" s="12"/>
      <c r="K16" s="12"/>
      <c r="L16" s="12"/>
      <c r="M16" s="12"/>
    </row>
    <row r="17" spans="1:13" x14ac:dyDescent="0.25">
      <c r="A17" s="29" t="s">
        <v>28</v>
      </c>
      <c r="B17" s="30"/>
      <c r="C17" s="30"/>
      <c r="D17" s="31"/>
      <c r="E17" s="30"/>
      <c r="F17" s="12"/>
      <c r="G17" s="65"/>
      <c r="H17" s="21"/>
      <c r="I17" s="12"/>
      <c r="J17" s="12"/>
      <c r="K17" s="12"/>
      <c r="L17" s="12"/>
      <c r="M17" s="12"/>
    </row>
    <row r="18" spans="1:13" ht="18.75" customHeight="1" x14ac:dyDescent="0.25">
      <c r="A18" s="8" t="s">
        <v>59</v>
      </c>
      <c r="D18" s="19" t="s">
        <v>7</v>
      </c>
      <c r="E18" s="24">
        <v>60</v>
      </c>
      <c r="F18" s="12"/>
      <c r="G18" s="63"/>
      <c r="H18" s="56" t="s">
        <v>47</v>
      </c>
      <c r="I18" s="12"/>
      <c r="J18" s="12"/>
      <c r="K18" s="12"/>
      <c r="L18" s="12"/>
      <c r="M18" s="12"/>
    </row>
    <row r="19" spans="1:13" ht="18.75" customHeight="1" x14ac:dyDescent="0.25">
      <c r="A19" s="8" t="s">
        <v>27</v>
      </c>
      <c r="C19" s="12"/>
      <c r="D19" s="19" t="s">
        <v>7</v>
      </c>
      <c r="E19" s="25">
        <v>60</v>
      </c>
      <c r="F19" s="12"/>
      <c r="G19" s="64">
        <f>'Detail GR'!G115</f>
        <v>0</v>
      </c>
      <c r="H19" s="21"/>
      <c r="I19" s="12"/>
      <c r="J19" s="12"/>
      <c r="K19" s="12"/>
      <c r="L19" s="12"/>
      <c r="M19" s="12"/>
    </row>
    <row r="20" spans="1:13" ht="18.75" customHeight="1" x14ac:dyDescent="0.25">
      <c r="A20" s="8" t="s">
        <v>34</v>
      </c>
      <c r="D20" s="19" t="s">
        <v>7</v>
      </c>
      <c r="E20" s="24">
        <v>30</v>
      </c>
      <c r="F20" s="12"/>
      <c r="G20" s="64">
        <f>'Detail GR'!E115</f>
        <v>0</v>
      </c>
      <c r="H20" s="21"/>
      <c r="I20" s="12"/>
      <c r="J20" s="12"/>
      <c r="K20" s="12"/>
      <c r="L20" s="12"/>
      <c r="M20" s="12"/>
    </row>
    <row r="21" spans="1:13" ht="18.75" customHeight="1" x14ac:dyDescent="0.25">
      <c r="A21" s="8" t="s">
        <v>33</v>
      </c>
      <c r="D21" s="19" t="s">
        <v>7</v>
      </c>
      <c r="E21" s="24">
        <v>80</v>
      </c>
      <c r="F21" s="12"/>
      <c r="G21" s="64">
        <f>'Detail GR'!H115</f>
        <v>0</v>
      </c>
      <c r="H21" s="21"/>
      <c r="I21" s="12"/>
      <c r="J21" s="12"/>
      <c r="K21" s="12"/>
      <c r="L21" s="12"/>
      <c r="M21" s="12"/>
    </row>
    <row r="22" spans="1:13" ht="18.75" customHeight="1" x14ac:dyDescent="0.25">
      <c r="A22" s="8" t="s">
        <v>32</v>
      </c>
      <c r="D22" s="19" t="s">
        <v>7</v>
      </c>
      <c r="E22" s="24">
        <v>160</v>
      </c>
      <c r="F22" s="12"/>
      <c r="G22" s="64">
        <f>'Detail GR'!I115</f>
        <v>0</v>
      </c>
      <c r="H22" s="21"/>
      <c r="I22" s="12"/>
      <c r="J22" s="12"/>
      <c r="K22" s="12"/>
      <c r="L22" s="12"/>
      <c r="M22" s="12"/>
    </row>
    <row r="23" spans="1:13" ht="18.75" customHeight="1" x14ac:dyDescent="0.25">
      <c r="A23" s="8" t="s">
        <v>41</v>
      </c>
      <c r="D23" s="19" t="s">
        <v>7</v>
      </c>
      <c r="E23" s="24">
        <v>0.7</v>
      </c>
      <c r="F23" s="12"/>
      <c r="G23" s="64">
        <f>'Detail GR'!K115</f>
        <v>0</v>
      </c>
      <c r="H23" s="21"/>
      <c r="I23" s="12"/>
      <c r="J23" s="12"/>
      <c r="K23" s="12"/>
      <c r="L23" s="12"/>
      <c r="M23" s="12"/>
    </row>
    <row r="24" spans="1:13" ht="18.75" customHeight="1" x14ac:dyDescent="0.25">
      <c r="A24" s="16"/>
      <c r="B24" s="17"/>
      <c r="C24" s="17"/>
      <c r="D24" s="50"/>
      <c r="E24" s="51"/>
      <c r="F24" s="12"/>
      <c r="G24" s="64"/>
      <c r="H24" s="21"/>
      <c r="I24" s="12"/>
      <c r="J24" s="12"/>
      <c r="K24" s="12"/>
      <c r="L24" s="12"/>
      <c r="M24" s="12"/>
    </row>
    <row r="25" spans="1:13" ht="18.75" customHeight="1" x14ac:dyDescent="0.25">
      <c r="A25" s="45"/>
      <c r="B25" s="46"/>
      <c r="C25" s="47"/>
      <c r="D25" s="22"/>
      <c r="E25" s="52"/>
      <c r="F25" s="12"/>
      <c r="G25" s="64"/>
      <c r="H25" s="21"/>
      <c r="I25" s="12"/>
      <c r="J25" s="12"/>
      <c r="K25" s="12"/>
      <c r="L25" s="12"/>
      <c r="M25" s="12"/>
    </row>
    <row r="26" spans="1:13" ht="21.75" customHeight="1" x14ac:dyDescent="0.25">
      <c r="A26" s="10"/>
      <c r="B26" s="12"/>
      <c r="C26" s="12"/>
      <c r="D26" s="12"/>
      <c r="E26" s="12"/>
      <c r="F26" s="12"/>
      <c r="G26" s="66"/>
      <c r="H26" s="12"/>
      <c r="I26" s="12"/>
      <c r="J26" s="12"/>
      <c r="K26" s="12"/>
      <c r="L26" s="12"/>
      <c r="M26" s="12"/>
    </row>
    <row r="27" spans="1:13" ht="15.75" thickBot="1" x14ac:dyDescent="0.3">
      <c r="D27" s="12"/>
      <c r="E27" s="12"/>
      <c r="F27" s="10" t="s">
        <v>19</v>
      </c>
      <c r="G27" s="67">
        <f>SUM(G13:G25)</f>
        <v>0</v>
      </c>
      <c r="H27" s="21"/>
      <c r="I27" s="12"/>
      <c r="J27" s="12"/>
      <c r="K27" s="12"/>
      <c r="L27" s="12"/>
      <c r="M27" s="12"/>
    </row>
    <row r="28" spans="1:13" ht="15.75" thickTop="1" x14ac:dyDescent="0.25">
      <c r="A28" s="11"/>
      <c r="B28" s="12"/>
      <c r="C28" s="12"/>
      <c r="D28" s="12"/>
      <c r="E28" s="12"/>
      <c r="F28" s="12"/>
      <c r="G28" s="12"/>
      <c r="H28" s="12"/>
      <c r="I28" s="12"/>
      <c r="J28" s="12"/>
      <c r="K28" s="12"/>
      <c r="L28" s="12"/>
      <c r="M28" s="12"/>
    </row>
    <row r="29" spans="1:13" x14ac:dyDescent="0.25">
      <c r="A29" s="11"/>
      <c r="B29" s="12"/>
      <c r="C29" s="12"/>
      <c r="D29" s="12"/>
      <c r="E29" s="12"/>
      <c r="F29" s="12"/>
      <c r="G29" s="12"/>
      <c r="H29" s="12"/>
      <c r="I29" s="12"/>
      <c r="J29" s="12"/>
      <c r="K29" s="12"/>
      <c r="L29" s="12"/>
      <c r="M29" s="12"/>
    </row>
    <row r="30" spans="1:13" x14ac:dyDescent="0.25">
      <c r="A30" s="62" t="s">
        <v>60</v>
      </c>
      <c r="B30" s="12"/>
      <c r="C30" s="12"/>
      <c r="D30" s="12"/>
      <c r="E30" s="12"/>
      <c r="F30" s="12"/>
      <c r="G30" s="12"/>
      <c r="H30" s="12"/>
      <c r="I30" s="12"/>
      <c r="J30" s="12"/>
      <c r="K30" s="12"/>
      <c r="L30" s="12"/>
      <c r="M30" s="12"/>
    </row>
    <row r="31" spans="1:13" x14ac:dyDescent="0.25">
      <c r="A31" s="11"/>
      <c r="B31" s="12"/>
      <c r="C31" s="12"/>
      <c r="D31" s="12"/>
      <c r="E31" s="12"/>
      <c r="F31" s="12"/>
      <c r="G31" s="12"/>
      <c r="H31" s="12"/>
      <c r="I31" s="12"/>
      <c r="J31" s="12"/>
      <c r="K31" s="12"/>
      <c r="L31" s="12"/>
      <c r="M31" s="12"/>
    </row>
    <row r="32" spans="1:13" x14ac:dyDescent="0.25">
      <c r="A32" s="11"/>
      <c r="B32" s="12"/>
      <c r="C32" s="12"/>
      <c r="D32" s="12"/>
      <c r="E32" s="12"/>
      <c r="F32" s="12"/>
      <c r="G32" s="12"/>
      <c r="H32" s="12"/>
      <c r="I32" s="12"/>
      <c r="J32" s="12"/>
      <c r="K32" s="12"/>
      <c r="L32" s="12"/>
      <c r="M32" s="12"/>
    </row>
    <row r="33" spans="1:13" ht="15.75" customHeight="1" x14ac:dyDescent="0.25">
      <c r="A33" s="11" t="s">
        <v>70</v>
      </c>
      <c r="B33" s="12"/>
      <c r="C33" s="12"/>
      <c r="D33" s="12"/>
      <c r="E33" s="12"/>
      <c r="F33" s="12"/>
      <c r="G33" s="12"/>
      <c r="H33" s="12"/>
      <c r="I33" s="12"/>
      <c r="J33" s="12"/>
      <c r="K33" s="12"/>
      <c r="L33" s="12"/>
      <c r="M33" s="12"/>
    </row>
    <row r="34" spans="1:13" x14ac:dyDescent="0.25">
      <c r="A34" s="11"/>
      <c r="B34" s="12"/>
      <c r="C34" s="12"/>
      <c r="D34" s="12"/>
      <c r="E34" s="12"/>
      <c r="F34" s="12"/>
      <c r="G34" s="12"/>
      <c r="H34" s="12"/>
      <c r="I34" s="12"/>
      <c r="J34" s="12"/>
      <c r="K34" s="12"/>
      <c r="L34" s="12"/>
      <c r="M34" s="12"/>
    </row>
    <row r="35" spans="1:13" x14ac:dyDescent="0.25">
      <c r="A35" s="10" t="s">
        <v>20</v>
      </c>
      <c r="B35" s="12"/>
      <c r="C35" s="13"/>
      <c r="D35" s="13"/>
      <c r="E35" s="12"/>
      <c r="F35" s="12"/>
      <c r="G35" s="12"/>
      <c r="H35" s="12"/>
      <c r="I35" s="12"/>
      <c r="J35" s="12"/>
      <c r="K35" s="12"/>
      <c r="L35" s="12"/>
      <c r="M35" s="12"/>
    </row>
    <row r="36" spans="1:13" ht="18.75" customHeight="1" x14ac:dyDescent="0.25">
      <c r="A36" s="8"/>
      <c r="B36" s="12"/>
      <c r="C36" s="12"/>
      <c r="D36" s="12"/>
      <c r="E36" s="12"/>
      <c r="F36" s="12"/>
      <c r="G36" s="12"/>
      <c r="H36" s="12"/>
      <c r="I36" s="12"/>
      <c r="J36" s="12"/>
      <c r="K36" s="12"/>
      <c r="L36" s="12"/>
      <c r="M36" s="12"/>
    </row>
    <row r="37" spans="1:13" x14ac:dyDescent="0.25">
      <c r="A37" s="10" t="s">
        <v>21</v>
      </c>
      <c r="B37" s="12"/>
      <c r="C37" s="13"/>
      <c r="D37" s="13"/>
      <c r="E37" s="12"/>
      <c r="F37" s="12"/>
      <c r="G37" s="12"/>
      <c r="H37" s="12"/>
      <c r="I37" s="12"/>
      <c r="J37" s="12"/>
      <c r="K37" s="12"/>
      <c r="L37" s="12"/>
      <c r="M37" s="12"/>
    </row>
    <row r="38" spans="1:13" x14ac:dyDescent="0.25">
      <c r="A38" s="53" t="s">
        <v>22</v>
      </c>
      <c r="B38" s="12"/>
      <c r="D38" s="12"/>
      <c r="E38" s="12"/>
      <c r="F38" s="12"/>
      <c r="G38" s="12"/>
      <c r="H38" s="12"/>
      <c r="I38" s="12"/>
      <c r="J38" s="12"/>
      <c r="K38" s="12"/>
      <c r="L38" s="12"/>
      <c r="M38" s="12"/>
    </row>
    <row r="39" spans="1:13" x14ac:dyDescent="0.25">
      <c r="B39" s="12"/>
      <c r="C39" s="12"/>
      <c r="D39" s="12"/>
      <c r="E39" s="12"/>
      <c r="F39" s="12"/>
      <c r="G39" s="12"/>
      <c r="H39" s="12"/>
      <c r="I39" s="12"/>
      <c r="J39" s="12"/>
      <c r="K39" s="12"/>
      <c r="L39" s="12"/>
      <c r="M39" s="12"/>
    </row>
    <row r="40" spans="1:13" x14ac:dyDescent="0.25">
      <c r="A40" s="12"/>
      <c r="B40" s="12"/>
      <c r="C40" s="12"/>
      <c r="D40" s="12"/>
      <c r="E40" s="12"/>
      <c r="F40" s="12"/>
      <c r="G40" s="12"/>
      <c r="H40" s="12"/>
      <c r="I40" s="12"/>
      <c r="J40" s="12"/>
      <c r="K40" s="12"/>
      <c r="L40" s="12"/>
      <c r="M40" s="12"/>
    </row>
    <row r="41" spans="1:13" x14ac:dyDescent="0.25">
      <c r="A41" s="12" t="s">
        <v>43</v>
      </c>
      <c r="B41" s="12" t="s">
        <v>44</v>
      </c>
      <c r="C41" s="12"/>
      <c r="D41" s="12"/>
      <c r="E41" s="12"/>
      <c r="F41" s="12"/>
      <c r="G41" s="12"/>
      <c r="H41" s="12"/>
      <c r="I41" s="12"/>
      <c r="J41" s="12"/>
      <c r="K41" s="12"/>
      <c r="L41" s="12"/>
      <c r="M41" s="12"/>
    </row>
    <row r="42" spans="1:13" x14ac:dyDescent="0.25">
      <c r="A42" s="12"/>
      <c r="B42" s="12"/>
      <c r="C42" s="12"/>
      <c r="D42" s="12"/>
      <c r="E42" s="12"/>
      <c r="F42" s="12"/>
      <c r="G42" s="12"/>
      <c r="H42" s="12"/>
      <c r="I42" s="12"/>
      <c r="J42" s="12"/>
      <c r="K42" s="12"/>
      <c r="L42" s="12"/>
      <c r="M42" s="12"/>
    </row>
  </sheetData>
  <sheetProtection algorithmName="SHA-512" hashValue="GDwkR9T3sVmfnGban8VXJ8nspaDTRuK0x0L4l9zBFV0kBMnxYvGqTHw8L0A4zzrNjL15QTO7qvD9FKtCjLGe8Q==" saltValue="ppRUeOuMiXywm2+rjYfhTw==" spinCount="100000" sheet="1" objects="1" scenarios="1"/>
  <pageMargins left="0.70866141732283472" right="0.31496062992125984" top="0.59055118110236227" bottom="0.59055118110236227"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117"/>
  <sheetViews>
    <sheetView view="pageLayout" zoomScaleNormal="100" workbookViewId="0">
      <selection activeCell="D11" sqref="D11"/>
    </sheetView>
  </sheetViews>
  <sheetFormatPr baseColWidth="10" defaultRowHeight="15" x14ac:dyDescent="0.25"/>
  <cols>
    <col min="1" max="1" width="10.28515625" customWidth="1"/>
    <col min="2" max="2" width="43" customWidth="1"/>
    <col min="3" max="3" width="19.42578125" customWidth="1"/>
    <col min="4" max="4" width="6.28515625" customWidth="1"/>
    <col min="5" max="5" width="9.140625" customWidth="1"/>
    <col min="6" max="6" width="8.5703125" customWidth="1"/>
    <col min="7" max="9" width="8.28515625" customWidth="1"/>
    <col min="10" max="10" width="6" customWidth="1"/>
    <col min="11" max="11" width="7.28515625" customWidth="1"/>
    <col min="12" max="12" width="23" customWidth="1"/>
    <col min="13" max="13" width="9.140625" customWidth="1"/>
  </cols>
  <sheetData>
    <row r="1" spans="1:11" ht="18" customHeight="1" x14ac:dyDescent="0.25">
      <c r="A1" s="153" t="s">
        <v>11</v>
      </c>
      <c r="B1" s="153"/>
      <c r="C1" s="84" t="s">
        <v>42</v>
      </c>
    </row>
    <row r="2" spans="1:11" ht="11.25" customHeight="1" x14ac:dyDescent="0.25">
      <c r="A2" s="1"/>
      <c r="B2" s="1"/>
      <c r="C2" s="1"/>
      <c r="D2" s="1"/>
      <c r="E2" s="1"/>
      <c r="F2" s="1"/>
      <c r="G2" s="1"/>
      <c r="H2" s="1"/>
      <c r="I2" s="1"/>
      <c r="J2" s="1"/>
      <c r="K2" s="1"/>
    </row>
    <row r="3" spans="1:11" ht="18" x14ac:dyDescent="0.25">
      <c r="A3" s="17" t="str">
        <f>'Zusammenzug GR'!B3</f>
        <v>Markus</v>
      </c>
      <c r="G3" s="2"/>
      <c r="H3" s="2"/>
      <c r="I3" s="2"/>
      <c r="J3" s="4"/>
      <c r="K3" s="1"/>
    </row>
    <row r="4" spans="1:11" x14ac:dyDescent="0.25">
      <c r="G4" s="1"/>
      <c r="H4" s="1"/>
      <c r="I4" s="1"/>
      <c r="J4" s="1"/>
      <c r="K4" s="1"/>
    </row>
    <row r="5" spans="1:11" ht="30" x14ac:dyDescent="0.25">
      <c r="A5" s="86" t="s">
        <v>4</v>
      </c>
      <c r="B5" s="87" t="s">
        <v>79</v>
      </c>
      <c r="C5" s="88" t="s">
        <v>5</v>
      </c>
      <c r="D5" s="109" t="s">
        <v>1</v>
      </c>
      <c r="E5" s="89" t="s">
        <v>2</v>
      </c>
      <c r="F5" s="140" t="s">
        <v>83</v>
      </c>
      <c r="G5" s="90" t="s">
        <v>3</v>
      </c>
      <c r="H5" s="90" t="s">
        <v>45</v>
      </c>
      <c r="I5" s="90" t="s">
        <v>46</v>
      </c>
      <c r="J5" s="137" t="s">
        <v>84</v>
      </c>
      <c r="K5" s="138" t="s">
        <v>85</v>
      </c>
    </row>
    <row r="6" spans="1:11" ht="15.75" thickBot="1" x14ac:dyDescent="0.3">
      <c r="A6" s="91"/>
      <c r="B6" s="92"/>
      <c r="C6" s="93"/>
      <c r="D6" s="114"/>
      <c r="E6" s="135">
        <v>30</v>
      </c>
      <c r="F6" s="141" t="s">
        <v>89</v>
      </c>
      <c r="G6" s="135">
        <v>60</v>
      </c>
      <c r="H6" s="135">
        <v>80</v>
      </c>
      <c r="I6" s="135">
        <v>160</v>
      </c>
      <c r="J6" s="139" t="s">
        <v>6</v>
      </c>
      <c r="K6" s="95" t="s">
        <v>7</v>
      </c>
    </row>
    <row r="7" spans="1:11" x14ac:dyDescent="0.25">
      <c r="A7" s="96"/>
      <c r="B7" s="97"/>
      <c r="C7" s="97"/>
      <c r="D7" s="120"/>
      <c r="E7" s="98">
        <f>IF(F7="Ja",0,IF(D7&lt;=3,D7*$E$6,0))</f>
        <v>0</v>
      </c>
      <c r="F7" s="142"/>
      <c r="G7" s="98">
        <f>IF(Tabelle3[[#This Row],[Abend-sitzung?]]="Ja",$G$6,0)</f>
        <v>0</v>
      </c>
      <c r="H7" s="98">
        <f>IF(Tabelle3[[#This Row],[Abend-sitzung?]]="Ja",0,IF(D7&lt;=3,0,IF(D7&lt;=5,$H$6,0)))</f>
        <v>0</v>
      </c>
      <c r="I7" s="98">
        <f>IF(Tabelle3[[#This Row],[Abend-sitzung?]]="Ja",0,IF(D7&gt;5,$I$6,0))</f>
        <v>0</v>
      </c>
      <c r="J7" s="97"/>
      <c r="K7" s="99">
        <f t="shared" ref="K7:K15" si="0">J7*0.7</f>
        <v>0</v>
      </c>
    </row>
    <row r="8" spans="1:11" x14ac:dyDescent="0.25">
      <c r="A8" s="100"/>
      <c r="B8" s="97"/>
      <c r="C8" s="97"/>
      <c r="D8" s="120"/>
      <c r="E8" s="98">
        <f t="shared" ref="E8:E71" si="1">IF(F8="Ja",0,IF(D8&lt;=3,D8*$E$6,0))</f>
        <v>0</v>
      </c>
      <c r="F8" s="142"/>
      <c r="G8" s="98">
        <f>IF(Tabelle3[[#This Row],[Abend-sitzung?]]="Ja",$G$6,0)</f>
        <v>0</v>
      </c>
      <c r="H8" s="98">
        <f>IF(Tabelle3[[#This Row],[Abend-sitzung?]]="Ja",0,IF(D8&lt;=3,0,IF(D8&lt;=5,$H$6,0)))</f>
        <v>0</v>
      </c>
      <c r="I8" s="98">
        <f>IF(Tabelle3[[#This Row],[Abend-sitzung?]]="Ja",0,IF(D8&gt;5,$I$6,0))</f>
        <v>0</v>
      </c>
      <c r="J8" s="97"/>
      <c r="K8" s="99">
        <f t="shared" si="0"/>
        <v>0</v>
      </c>
    </row>
    <row r="9" spans="1:11" x14ac:dyDescent="0.25">
      <c r="A9" s="100"/>
      <c r="B9" s="97"/>
      <c r="C9" s="97"/>
      <c r="D9" s="120"/>
      <c r="E9" s="98">
        <f t="shared" si="1"/>
        <v>0</v>
      </c>
      <c r="F9" s="142"/>
      <c r="G9" s="98">
        <f>IF(Tabelle3[[#This Row],[Abend-sitzung?]]="Ja",$G$6,0)</f>
        <v>0</v>
      </c>
      <c r="H9" s="98">
        <f>IF(Tabelle3[[#This Row],[Abend-sitzung?]]="Ja",0,IF(D9&lt;=3,0,IF(D9&lt;=5,$H$6,0)))</f>
        <v>0</v>
      </c>
      <c r="I9" s="98">
        <f>IF(Tabelle3[[#This Row],[Abend-sitzung?]]="Ja",0,IF(D9&gt;5,$I$6,0))</f>
        <v>0</v>
      </c>
      <c r="J9" s="97"/>
      <c r="K9" s="99">
        <f t="shared" si="0"/>
        <v>0</v>
      </c>
    </row>
    <row r="10" spans="1:11" x14ac:dyDescent="0.25">
      <c r="A10" s="100"/>
      <c r="B10" s="97"/>
      <c r="C10" s="97"/>
      <c r="D10" s="120"/>
      <c r="E10" s="98">
        <f t="shared" si="1"/>
        <v>0</v>
      </c>
      <c r="F10" s="142"/>
      <c r="G10" s="98">
        <f>IF(Tabelle3[[#This Row],[Abend-sitzung?]]="Ja",$G$6,0)</f>
        <v>0</v>
      </c>
      <c r="H10" s="98">
        <f>IF(Tabelle3[[#This Row],[Abend-sitzung?]]="Ja",0,IF(D10&lt;=3,0,IF(D10&lt;=5,$H$6,0)))</f>
        <v>0</v>
      </c>
      <c r="I10" s="98">
        <f>IF(Tabelle3[[#This Row],[Abend-sitzung?]]="Ja",0,IF(D10&gt;5,$I$6,0))</f>
        <v>0</v>
      </c>
      <c r="J10" s="97"/>
      <c r="K10" s="99">
        <f t="shared" si="0"/>
        <v>0</v>
      </c>
    </row>
    <row r="11" spans="1:11" x14ac:dyDescent="0.25">
      <c r="A11" s="100"/>
      <c r="B11" s="97"/>
      <c r="C11" s="97"/>
      <c r="D11" s="120"/>
      <c r="E11" s="98">
        <f t="shared" si="1"/>
        <v>0</v>
      </c>
      <c r="F11" s="142"/>
      <c r="G11" s="98">
        <f>IF(Tabelle3[[#This Row],[Abend-sitzung?]]="Ja",$G$6,0)</f>
        <v>0</v>
      </c>
      <c r="H11" s="98">
        <f>IF(Tabelle3[[#This Row],[Abend-sitzung?]]="Ja",0,IF(D11&lt;=3,0,IF(D11&lt;=5,$H$6,0)))</f>
        <v>0</v>
      </c>
      <c r="I11" s="98">
        <f>IF(Tabelle3[[#This Row],[Abend-sitzung?]]="Ja",0,IF(D11&gt;5,$I$6,0))</f>
        <v>0</v>
      </c>
      <c r="J11" s="97"/>
      <c r="K11" s="99">
        <f t="shared" si="0"/>
        <v>0</v>
      </c>
    </row>
    <row r="12" spans="1:11" x14ac:dyDescent="0.25">
      <c r="A12" s="100"/>
      <c r="B12" s="97"/>
      <c r="C12" s="97"/>
      <c r="D12" s="120"/>
      <c r="E12" s="98">
        <f t="shared" si="1"/>
        <v>0</v>
      </c>
      <c r="F12" s="142"/>
      <c r="G12" s="98">
        <f>IF(Tabelle3[[#This Row],[Abend-sitzung?]]="Ja",$G$6,0)</f>
        <v>0</v>
      </c>
      <c r="H12" s="98">
        <f>IF(Tabelle3[[#This Row],[Abend-sitzung?]]="Ja",0,IF(D12&lt;=3,0,IF(D12&lt;=5,$H$6,0)))</f>
        <v>0</v>
      </c>
      <c r="I12" s="98">
        <f>IF(Tabelle3[[#This Row],[Abend-sitzung?]]="Ja",0,IF(D12&gt;5,$I$6,0))</f>
        <v>0</v>
      </c>
      <c r="J12" s="97"/>
      <c r="K12" s="99">
        <f t="shared" si="0"/>
        <v>0</v>
      </c>
    </row>
    <row r="13" spans="1:11" x14ac:dyDescent="0.25">
      <c r="A13" s="100"/>
      <c r="B13" s="97"/>
      <c r="C13" s="97"/>
      <c r="D13" s="120"/>
      <c r="E13" s="98">
        <f t="shared" si="1"/>
        <v>0</v>
      </c>
      <c r="F13" s="142"/>
      <c r="G13" s="98">
        <f>IF(Tabelle3[[#This Row],[Abend-sitzung?]]="Ja",$G$6,0)</f>
        <v>0</v>
      </c>
      <c r="H13" s="98">
        <f>IF(Tabelle3[[#This Row],[Abend-sitzung?]]="Ja",0,IF(D13&lt;=3,0,IF(D13&lt;=5,$H$6,0)))</f>
        <v>0</v>
      </c>
      <c r="I13" s="98">
        <f>IF(Tabelle3[[#This Row],[Abend-sitzung?]]="Ja",0,IF(D13&gt;5,$I$6,0))</f>
        <v>0</v>
      </c>
      <c r="J13" s="97"/>
      <c r="K13" s="99">
        <f t="shared" si="0"/>
        <v>0</v>
      </c>
    </row>
    <row r="14" spans="1:11" x14ac:dyDescent="0.25">
      <c r="A14" s="100"/>
      <c r="B14" s="97"/>
      <c r="C14" s="97"/>
      <c r="D14" s="120"/>
      <c r="E14" s="98">
        <f t="shared" si="1"/>
        <v>0</v>
      </c>
      <c r="F14" s="142"/>
      <c r="G14" s="98">
        <f>IF(Tabelle3[[#This Row],[Abend-sitzung?]]="Ja",$G$6,0)</f>
        <v>0</v>
      </c>
      <c r="H14" s="98">
        <f>IF(Tabelle3[[#This Row],[Abend-sitzung?]]="Ja",0,IF(D14&lt;=3,0,IF(D14&lt;=5,$H$6,0)))</f>
        <v>0</v>
      </c>
      <c r="I14" s="98">
        <f>IF(Tabelle3[[#This Row],[Abend-sitzung?]]="Ja",0,IF(D14&gt;5,$I$6,0))</f>
        <v>0</v>
      </c>
      <c r="J14" s="97"/>
      <c r="K14" s="99">
        <f t="shared" si="0"/>
        <v>0</v>
      </c>
    </row>
    <row r="15" spans="1:11" x14ac:dyDescent="0.25">
      <c r="A15" s="100"/>
      <c r="B15" s="97"/>
      <c r="C15" s="97"/>
      <c r="D15" s="120"/>
      <c r="E15" s="98">
        <f t="shared" si="1"/>
        <v>0</v>
      </c>
      <c r="F15" s="142"/>
      <c r="G15" s="98">
        <f>IF(Tabelle3[[#This Row],[Abend-sitzung?]]="Ja",$G$6,0)</f>
        <v>0</v>
      </c>
      <c r="H15" s="98">
        <f>IF(Tabelle3[[#This Row],[Abend-sitzung?]]="Ja",0,IF(D15&lt;=3,0,IF(D15&lt;=5,$H$6,0)))</f>
        <v>0</v>
      </c>
      <c r="I15" s="98">
        <f>IF(Tabelle3[[#This Row],[Abend-sitzung?]]="Ja",0,IF(D15&gt;5,$I$6,0))</f>
        <v>0</v>
      </c>
      <c r="J15" s="97"/>
      <c r="K15" s="99">
        <f t="shared" si="0"/>
        <v>0</v>
      </c>
    </row>
    <row r="16" spans="1:11" x14ac:dyDescent="0.25">
      <c r="A16" s="96"/>
      <c r="B16" s="97"/>
      <c r="C16" s="97"/>
      <c r="D16" s="120"/>
      <c r="E16" s="98">
        <f t="shared" si="1"/>
        <v>0</v>
      </c>
      <c r="F16" s="142"/>
      <c r="G16" s="98">
        <f>IF(Tabelle3[[#This Row],[Abend-sitzung?]]="Ja",$G$6,0)</f>
        <v>0</v>
      </c>
      <c r="H16" s="98">
        <f>IF(Tabelle3[[#This Row],[Abend-sitzung?]]="Ja",0,IF(D16&lt;=3,0,IF(D16&lt;=5,$H$6,0)))</f>
        <v>0</v>
      </c>
      <c r="I16" s="98">
        <f>IF(Tabelle3[[#This Row],[Abend-sitzung?]]="Ja",0,IF(D16&gt;5,$I$6,0))</f>
        <v>0</v>
      </c>
      <c r="J16" s="97"/>
      <c r="K16" s="99">
        <f>J16*0.7</f>
        <v>0</v>
      </c>
    </row>
    <row r="17" spans="1:11" x14ac:dyDescent="0.25">
      <c r="A17" s="100"/>
      <c r="B17" s="97"/>
      <c r="C17" s="97"/>
      <c r="D17" s="120"/>
      <c r="E17" s="98">
        <f t="shared" si="1"/>
        <v>0</v>
      </c>
      <c r="F17" s="142"/>
      <c r="G17" s="98">
        <f>IF(Tabelle3[[#This Row],[Abend-sitzung?]]="Ja",$G$6,0)</f>
        <v>0</v>
      </c>
      <c r="H17" s="98">
        <f>IF(Tabelle3[[#This Row],[Abend-sitzung?]]="Ja",0,IF(D17&lt;=3,0,IF(D17&lt;=5,$H$6,0)))</f>
        <v>0</v>
      </c>
      <c r="I17" s="98">
        <f>IF(Tabelle3[[#This Row],[Abend-sitzung?]]="Ja",0,IF(D17&gt;5,$I$6,0))</f>
        <v>0</v>
      </c>
      <c r="J17" s="97"/>
      <c r="K17" s="99">
        <f t="shared" ref="K17:K114" si="2">J17*0.7</f>
        <v>0</v>
      </c>
    </row>
    <row r="18" spans="1:11" x14ac:dyDescent="0.25">
      <c r="A18" s="100"/>
      <c r="B18" s="97"/>
      <c r="C18" s="97"/>
      <c r="D18" s="120"/>
      <c r="E18" s="98">
        <f t="shared" si="1"/>
        <v>0</v>
      </c>
      <c r="F18" s="142"/>
      <c r="G18" s="98">
        <f>IF(Tabelle3[[#This Row],[Abend-sitzung?]]="Ja",$G$6,0)</f>
        <v>0</v>
      </c>
      <c r="H18" s="98">
        <f>IF(Tabelle3[[#This Row],[Abend-sitzung?]]="Ja",0,IF(D18&lt;=3,0,IF(D18&lt;=5,$H$6,0)))</f>
        <v>0</v>
      </c>
      <c r="I18" s="98">
        <f>IF(Tabelle3[[#This Row],[Abend-sitzung?]]="Ja",0,IF(D18&gt;5,$I$6,0))</f>
        <v>0</v>
      </c>
      <c r="J18" s="97"/>
      <c r="K18" s="99">
        <f t="shared" si="2"/>
        <v>0</v>
      </c>
    </row>
    <row r="19" spans="1:11" x14ac:dyDescent="0.25">
      <c r="A19" s="100"/>
      <c r="B19" s="97"/>
      <c r="C19" s="97"/>
      <c r="D19" s="120"/>
      <c r="E19" s="98">
        <f t="shared" si="1"/>
        <v>0</v>
      </c>
      <c r="F19" s="142"/>
      <c r="G19" s="98">
        <f>IF(Tabelle3[[#This Row],[Abend-sitzung?]]="Ja",$G$6,0)</f>
        <v>0</v>
      </c>
      <c r="H19" s="98">
        <f>IF(Tabelle3[[#This Row],[Abend-sitzung?]]="Ja",0,IF(D19&lt;=3,0,IF(D19&lt;=5,$H$6,0)))</f>
        <v>0</v>
      </c>
      <c r="I19" s="98">
        <f>IF(Tabelle3[[#This Row],[Abend-sitzung?]]="Ja",0,IF(D19&gt;5,$I$6,0))</f>
        <v>0</v>
      </c>
      <c r="J19" s="97"/>
      <c r="K19" s="99">
        <f t="shared" si="2"/>
        <v>0</v>
      </c>
    </row>
    <row r="20" spans="1:11" x14ac:dyDescent="0.25">
      <c r="A20" s="100"/>
      <c r="B20" s="97"/>
      <c r="C20" s="97"/>
      <c r="D20" s="120"/>
      <c r="E20" s="98">
        <f t="shared" si="1"/>
        <v>0</v>
      </c>
      <c r="F20" s="142"/>
      <c r="G20" s="98">
        <f>IF(Tabelle3[[#This Row],[Abend-sitzung?]]="Ja",$G$6,0)</f>
        <v>0</v>
      </c>
      <c r="H20" s="98">
        <f>IF(Tabelle3[[#This Row],[Abend-sitzung?]]="Ja",0,IF(D20&lt;=3,0,IF(D20&lt;=5,$H$6,0)))</f>
        <v>0</v>
      </c>
      <c r="I20" s="98">
        <f>IF(Tabelle3[[#This Row],[Abend-sitzung?]]="Ja",0,IF(D20&gt;5,$I$6,0))</f>
        <v>0</v>
      </c>
      <c r="J20" s="97"/>
      <c r="K20" s="99">
        <f t="shared" si="2"/>
        <v>0</v>
      </c>
    </row>
    <row r="21" spans="1:11" x14ac:dyDescent="0.25">
      <c r="A21" s="100"/>
      <c r="B21" s="97"/>
      <c r="C21" s="97"/>
      <c r="D21" s="120"/>
      <c r="E21" s="98">
        <f t="shared" si="1"/>
        <v>0</v>
      </c>
      <c r="F21" s="142"/>
      <c r="G21" s="98">
        <f>IF(Tabelle3[[#This Row],[Abend-sitzung?]]="Ja",$G$6,0)</f>
        <v>0</v>
      </c>
      <c r="H21" s="98">
        <f>IF(Tabelle3[[#This Row],[Abend-sitzung?]]="Ja",0,IF(D21&lt;=3,0,IF(D21&lt;=5,$H$6,0)))</f>
        <v>0</v>
      </c>
      <c r="I21" s="98">
        <f>IF(Tabelle3[[#This Row],[Abend-sitzung?]]="Ja",0,IF(D21&gt;5,$I$6,0))</f>
        <v>0</v>
      </c>
      <c r="J21" s="97"/>
      <c r="K21" s="99">
        <f t="shared" si="2"/>
        <v>0</v>
      </c>
    </row>
    <row r="22" spans="1:11" x14ac:dyDescent="0.25">
      <c r="A22" s="100"/>
      <c r="B22" s="97"/>
      <c r="C22" s="97"/>
      <c r="D22" s="120"/>
      <c r="E22" s="98">
        <f t="shared" si="1"/>
        <v>0</v>
      </c>
      <c r="F22" s="142"/>
      <c r="G22" s="98">
        <f>IF(Tabelle3[[#This Row],[Abend-sitzung?]]="Ja",$G$6,0)</f>
        <v>0</v>
      </c>
      <c r="H22" s="98">
        <f>IF(Tabelle3[[#This Row],[Abend-sitzung?]]="Ja",0,IF(D22&lt;=3,0,IF(D22&lt;=5,$H$6,0)))</f>
        <v>0</v>
      </c>
      <c r="I22" s="98">
        <f>IF(Tabelle3[[#This Row],[Abend-sitzung?]]="Ja",0,IF(D22&gt;5,$I$6,0))</f>
        <v>0</v>
      </c>
      <c r="J22" s="97"/>
      <c r="K22" s="99">
        <f t="shared" si="2"/>
        <v>0</v>
      </c>
    </row>
    <row r="23" spans="1:11" x14ac:dyDescent="0.25">
      <c r="A23" s="100"/>
      <c r="B23" s="97"/>
      <c r="C23" s="97"/>
      <c r="D23" s="120"/>
      <c r="E23" s="98">
        <f t="shared" si="1"/>
        <v>0</v>
      </c>
      <c r="F23" s="142"/>
      <c r="G23" s="98">
        <f>IF(Tabelle3[[#This Row],[Abend-sitzung?]]="Ja",$G$6,0)</f>
        <v>0</v>
      </c>
      <c r="H23" s="98">
        <f>IF(Tabelle3[[#This Row],[Abend-sitzung?]]="Ja",0,IF(D23&lt;=3,0,IF(D23&lt;=5,$H$6,0)))</f>
        <v>0</v>
      </c>
      <c r="I23" s="98">
        <f>IF(Tabelle3[[#This Row],[Abend-sitzung?]]="Ja",0,IF(D23&gt;5,$I$6,0))</f>
        <v>0</v>
      </c>
      <c r="J23" s="97"/>
      <c r="K23" s="99">
        <f t="shared" si="2"/>
        <v>0</v>
      </c>
    </row>
    <row r="24" spans="1:11" x14ac:dyDescent="0.25">
      <c r="A24" s="100"/>
      <c r="B24" s="97"/>
      <c r="C24" s="97"/>
      <c r="D24" s="120"/>
      <c r="E24" s="98">
        <f t="shared" si="1"/>
        <v>0</v>
      </c>
      <c r="F24" s="142"/>
      <c r="G24" s="98">
        <f>IF(Tabelle3[[#This Row],[Abend-sitzung?]]="Ja",$G$6,0)</f>
        <v>0</v>
      </c>
      <c r="H24" s="98">
        <f>IF(Tabelle3[[#This Row],[Abend-sitzung?]]="Ja",0,IF(D24&lt;=3,0,IF(D24&lt;=5,$H$6,0)))</f>
        <v>0</v>
      </c>
      <c r="I24" s="98">
        <f>IF(Tabelle3[[#This Row],[Abend-sitzung?]]="Ja",0,IF(D24&gt;5,$I$6,0))</f>
        <v>0</v>
      </c>
      <c r="J24" s="97"/>
      <c r="K24" s="99">
        <f t="shared" si="2"/>
        <v>0</v>
      </c>
    </row>
    <row r="25" spans="1:11" x14ac:dyDescent="0.25">
      <c r="A25" s="100"/>
      <c r="B25" s="97"/>
      <c r="C25" s="97"/>
      <c r="D25" s="120"/>
      <c r="E25" s="98">
        <f t="shared" si="1"/>
        <v>0</v>
      </c>
      <c r="F25" s="142"/>
      <c r="G25" s="98">
        <f>IF(Tabelle3[[#This Row],[Abend-sitzung?]]="Ja",$G$6,0)</f>
        <v>0</v>
      </c>
      <c r="H25" s="98">
        <f>IF(Tabelle3[[#This Row],[Abend-sitzung?]]="Ja",0,IF(D25&lt;=3,0,IF(D25&lt;=5,$H$6,0)))</f>
        <v>0</v>
      </c>
      <c r="I25" s="98">
        <f>IF(Tabelle3[[#This Row],[Abend-sitzung?]]="Ja",0,IF(D25&gt;5,$I$6,0))</f>
        <v>0</v>
      </c>
      <c r="J25" s="97"/>
      <c r="K25" s="99">
        <f t="shared" si="2"/>
        <v>0</v>
      </c>
    </row>
    <row r="26" spans="1:11" x14ac:dyDescent="0.25">
      <c r="A26" s="100"/>
      <c r="B26" s="97"/>
      <c r="C26" s="97"/>
      <c r="D26" s="120"/>
      <c r="E26" s="98">
        <f t="shared" si="1"/>
        <v>0</v>
      </c>
      <c r="F26" s="142"/>
      <c r="G26" s="98">
        <f>IF(Tabelle3[[#This Row],[Abend-sitzung?]]="Ja",$G$6,0)</f>
        <v>0</v>
      </c>
      <c r="H26" s="98">
        <f>IF(Tabelle3[[#This Row],[Abend-sitzung?]]="Ja",0,IF(D26&lt;=3,0,IF(D26&lt;=5,$H$6,0)))</f>
        <v>0</v>
      </c>
      <c r="I26" s="98">
        <f>IF(Tabelle3[[#This Row],[Abend-sitzung?]]="Ja",0,IF(D26&gt;5,$I$6,0))</f>
        <v>0</v>
      </c>
      <c r="J26" s="97"/>
      <c r="K26" s="99">
        <f t="shared" si="2"/>
        <v>0</v>
      </c>
    </row>
    <row r="27" spans="1:11" x14ac:dyDescent="0.25">
      <c r="A27" s="100"/>
      <c r="B27" s="97"/>
      <c r="C27" s="97"/>
      <c r="D27" s="120"/>
      <c r="E27" s="98">
        <f t="shared" si="1"/>
        <v>0</v>
      </c>
      <c r="F27" s="142"/>
      <c r="G27" s="98">
        <f>IF(Tabelle3[[#This Row],[Abend-sitzung?]]="Ja",$G$6,0)</f>
        <v>0</v>
      </c>
      <c r="H27" s="98">
        <f>IF(Tabelle3[[#This Row],[Abend-sitzung?]]="Ja",0,IF(D27&lt;=3,0,IF(D27&lt;=5,$H$6,0)))</f>
        <v>0</v>
      </c>
      <c r="I27" s="98">
        <f>IF(Tabelle3[[#This Row],[Abend-sitzung?]]="Ja",0,IF(D27&gt;5,$I$6,0))</f>
        <v>0</v>
      </c>
      <c r="J27" s="97"/>
      <c r="K27" s="99">
        <f t="shared" si="2"/>
        <v>0</v>
      </c>
    </row>
    <row r="28" spans="1:11" x14ac:dyDescent="0.25">
      <c r="A28" s="100"/>
      <c r="B28" s="97"/>
      <c r="C28" s="97"/>
      <c r="D28" s="120"/>
      <c r="E28" s="98">
        <f t="shared" si="1"/>
        <v>0</v>
      </c>
      <c r="F28" s="142"/>
      <c r="G28" s="98">
        <f>IF(Tabelle3[[#This Row],[Abend-sitzung?]]="Ja",$G$6,0)</f>
        <v>0</v>
      </c>
      <c r="H28" s="98">
        <f>IF(Tabelle3[[#This Row],[Abend-sitzung?]]="Ja",0,IF(D28&lt;=3,0,IF(D28&lt;=5,$H$6,0)))</f>
        <v>0</v>
      </c>
      <c r="I28" s="98">
        <f>IF(Tabelle3[[#This Row],[Abend-sitzung?]]="Ja",0,IF(D28&gt;5,$I$6,0))</f>
        <v>0</v>
      </c>
      <c r="J28" s="97"/>
      <c r="K28" s="99">
        <f t="shared" si="2"/>
        <v>0</v>
      </c>
    </row>
    <row r="29" spans="1:11" x14ac:dyDescent="0.25">
      <c r="A29" s="100"/>
      <c r="B29" s="97"/>
      <c r="C29" s="97"/>
      <c r="D29" s="120"/>
      <c r="E29" s="98">
        <f t="shared" si="1"/>
        <v>0</v>
      </c>
      <c r="F29" s="142"/>
      <c r="G29" s="98">
        <f>IF(Tabelle3[[#This Row],[Abend-sitzung?]]="Ja",$G$6,0)</f>
        <v>0</v>
      </c>
      <c r="H29" s="98">
        <f>IF(Tabelle3[[#This Row],[Abend-sitzung?]]="Ja",0,IF(D29&lt;=3,0,IF(D29&lt;=5,$H$6,0)))</f>
        <v>0</v>
      </c>
      <c r="I29" s="98">
        <f>IF(Tabelle3[[#This Row],[Abend-sitzung?]]="Ja",0,IF(D29&gt;5,$I$6,0))</f>
        <v>0</v>
      </c>
      <c r="J29" s="97"/>
      <c r="K29" s="99">
        <f t="shared" si="2"/>
        <v>0</v>
      </c>
    </row>
    <row r="30" spans="1:11" x14ac:dyDescent="0.25">
      <c r="A30" s="100"/>
      <c r="B30" s="97"/>
      <c r="C30" s="97"/>
      <c r="D30" s="120"/>
      <c r="E30" s="98">
        <f t="shared" si="1"/>
        <v>0</v>
      </c>
      <c r="F30" s="142"/>
      <c r="G30" s="98">
        <f>IF(Tabelle3[[#This Row],[Abend-sitzung?]]="Ja",$G$6,0)</f>
        <v>0</v>
      </c>
      <c r="H30" s="98">
        <f>IF(Tabelle3[[#This Row],[Abend-sitzung?]]="Ja",0,IF(D30&lt;=3,0,IF(D30&lt;=5,$H$6,0)))</f>
        <v>0</v>
      </c>
      <c r="I30" s="98">
        <f>IF(Tabelle3[[#This Row],[Abend-sitzung?]]="Ja",0,IF(D30&gt;5,$I$6,0))</f>
        <v>0</v>
      </c>
      <c r="J30" s="97"/>
      <c r="K30" s="99">
        <f t="shared" si="2"/>
        <v>0</v>
      </c>
    </row>
    <row r="31" spans="1:11" x14ac:dyDescent="0.25">
      <c r="A31" s="96"/>
      <c r="B31" s="97"/>
      <c r="C31" s="97"/>
      <c r="D31" s="120"/>
      <c r="E31" s="98">
        <f t="shared" si="1"/>
        <v>0</v>
      </c>
      <c r="F31" s="142"/>
      <c r="G31" s="98">
        <f>IF(Tabelle3[[#This Row],[Abend-sitzung?]]="Ja",$G$6,0)</f>
        <v>0</v>
      </c>
      <c r="H31" s="98">
        <f>IF(Tabelle3[[#This Row],[Abend-sitzung?]]="Ja",0,IF(D31&lt;=3,0,IF(D31&lt;=5,$H$6,0)))</f>
        <v>0</v>
      </c>
      <c r="I31" s="98">
        <f>IF(Tabelle3[[#This Row],[Abend-sitzung?]]="Ja",0,IF(D31&gt;5,$I$6,0))</f>
        <v>0</v>
      </c>
      <c r="J31" s="97"/>
      <c r="K31" s="99">
        <f>J31*0.7</f>
        <v>0</v>
      </c>
    </row>
    <row r="32" spans="1:11" x14ac:dyDescent="0.25">
      <c r="A32" s="100"/>
      <c r="B32" s="97"/>
      <c r="C32" s="97"/>
      <c r="D32" s="120"/>
      <c r="E32" s="98">
        <f t="shared" si="1"/>
        <v>0</v>
      </c>
      <c r="F32" s="142"/>
      <c r="G32" s="98">
        <f>IF(Tabelle3[[#This Row],[Abend-sitzung?]]="Ja",$G$6,0)</f>
        <v>0</v>
      </c>
      <c r="H32" s="98">
        <f>IF(Tabelle3[[#This Row],[Abend-sitzung?]]="Ja",0,IF(D32&lt;=3,0,IF(D32&lt;=5,$H$6,0)))</f>
        <v>0</v>
      </c>
      <c r="I32" s="98">
        <f>IF(Tabelle3[[#This Row],[Abend-sitzung?]]="Ja",0,IF(D32&gt;5,$I$6,0))</f>
        <v>0</v>
      </c>
      <c r="J32" s="97"/>
      <c r="K32" s="99">
        <f t="shared" ref="K32:K35" si="3">J32*0.7</f>
        <v>0</v>
      </c>
    </row>
    <row r="33" spans="1:11" x14ac:dyDescent="0.25">
      <c r="A33" s="100"/>
      <c r="B33" s="97"/>
      <c r="C33" s="97"/>
      <c r="D33" s="120"/>
      <c r="E33" s="98">
        <f t="shared" si="1"/>
        <v>0</v>
      </c>
      <c r="F33" s="142"/>
      <c r="G33" s="98">
        <f>IF(Tabelle3[[#This Row],[Abend-sitzung?]]="Ja",$G$6,0)</f>
        <v>0</v>
      </c>
      <c r="H33" s="98">
        <f>IF(Tabelle3[[#This Row],[Abend-sitzung?]]="Ja",0,IF(D33&lt;=3,0,IF(D33&lt;=5,$H$6,0)))</f>
        <v>0</v>
      </c>
      <c r="I33" s="98">
        <f>IF(Tabelle3[[#This Row],[Abend-sitzung?]]="Ja",0,IF(D33&gt;5,$I$6,0))</f>
        <v>0</v>
      </c>
      <c r="J33" s="97"/>
      <c r="K33" s="99">
        <f t="shared" si="3"/>
        <v>0</v>
      </c>
    </row>
    <row r="34" spans="1:11" x14ac:dyDescent="0.25">
      <c r="A34" s="100"/>
      <c r="B34" s="97"/>
      <c r="C34" s="97"/>
      <c r="D34" s="120"/>
      <c r="E34" s="98">
        <f t="shared" si="1"/>
        <v>0</v>
      </c>
      <c r="F34" s="142"/>
      <c r="G34" s="98">
        <f>IF(Tabelle3[[#This Row],[Abend-sitzung?]]="Ja",$G$6,0)</f>
        <v>0</v>
      </c>
      <c r="H34" s="98">
        <f>IF(Tabelle3[[#This Row],[Abend-sitzung?]]="Ja",0,IF(D34&lt;=3,0,IF(D34&lt;=5,$H$6,0)))</f>
        <v>0</v>
      </c>
      <c r="I34" s="98">
        <f>IF(Tabelle3[[#This Row],[Abend-sitzung?]]="Ja",0,IF(D34&gt;5,$I$6,0))</f>
        <v>0</v>
      </c>
      <c r="J34" s="97"/>
      <c r="K34" s="99">
        <f t="shared" si="3"/>
        <v>0</v>
      </c>
    </row>
    <row r="35" spans="1:11" x14ac:dyDescent="0.25">
      <c r="A35" s="100"/>
      <c r="B35" s="97"/>
      <c r="C35" s="97"/>
      <c r="D35" s="120"/>
      <c r="E35" s="98">
        <f t="shared" si="1"/>
        <v>0</v>
      </c>
      <c r="F35" s="142"/>
      <c r="G35" s="98">
        <f>IF(Tabelle3[[#This Row],[Abend-sitzung?]]="Ja",$G$6,0)</f>
        <v>0</v>
      </c>
      <c r="H35" s="98">
        <f>IF(Tabelle3[[#This Row],[Abend-sitzung?]]="Ja",0,IF(D35&lt;=3,0,IF(D35&lt;=5,$H$6,0)))</f>
        <v>0</v>
      </c>
      <c r="I35" s="98">
        <f>IF(Tabelle3[[#This Row],[Abend-sitzung?]]="Ja",0,IF(D35&gt;5,$I$6,0))</f>
        <v>0</v>
      </c>
      <c r="J35" s="97"/>
      <c r="K35" s="99">
        <f t="shared" si="3"/>
        <v>0</v>
      </c>
    </row>
    <row r="36" spans="1:11" x14ac:dyDescent="0.25">
      <c r="A36" s="100"/>
      <c r="B36" s="97"/>
      <c r="C36" s="97"/>
      <c r="D36" s="120"/>
      <c r="E36" s="98">
        <f t="shared" si="1"/>
        <v>0</v>
      </c>
      <c r="F36" s="142"/>
      <c r="G36" s="98">
        <f>IF(Tabelle3[[#This Row],[Abend-sitzung?]]="Ja",$G$6,0)</f>
        <v>0</v>
      </c>
      <c r="H36" s="98">
        <f>IF(Tabelle3[[#This Row],[Abend-sitzung?]]="Ja",0,IF(D36&lt;=3,0,IF(D36&lt;=5,$H$6,0)))</f>
        <v>0</v>
      </c>
      <c r="I36" s="98">
        <f>IF(Tabelle3[[#This Row],[Abend-sitzung?]]="Ja",0,IF(D36&gt;5,$I$6,0))</f>
        <v>0</v>
      </c>
      <c r="J36" s="97"/>
      <c r="K36" s="99">
        <f t="shared" si="2"/>
        <v>0</v>
      </c>
    </row>
    <row r="37" spans="1:11" x14ac:dyDescent="0.25">
      <c r="A37" s="100"/>
      <c r="B37" s="97"/>
      <c r="C37" s="97"/>
      <c r="D37" s="120"/>
      <c r="E37" s="98">
        <f t="shared" si="1"/>
        <v>0</v>
      </c>
      <c r="F37" s="142"/>
      <c r="G37" s="98">
        <f>IF(Tabelle3[[#This Row],[Abend-sitzung?]]="Ja",$G$6,0)</f>
        <v>0</v>
      </c>
      <c r="H37" s="98">
        <f>IF(Tabelle3[[#This Row],[Abend-sitzung?]]="Ja",0,IF(D37&lt;=3,0,IF(D37&lt;=5,$H$6,0)))</f>
        <v>0</v>
      </c>
      <c r="I37" s="98">
        <f>IF(Tabelle3[[#This Row],[Abend-sitzung?]]="Ja",0,IF(D37&gt;5,$I$6,0))</f>
        <v>0</v>
      </c>
      <c r="J37" s="97"/>
      <c r="K37" s="99">
        <f t="shared" si="2"/>
        <v>0</v>
      </c>
    </row>
    <row r="38" spans="1:11" x14ac:dyDescent="0.25">
      <c r="A38" s="100"/>
      <c r="B38" s="97"/>
      <c r="C38" s="97"/>
      <c r="D38" s="120"/>
      <c r="E38" s="98">
        <f t="shared" si="1"/>
        <v>0</v>
      </c>
      <c r="F38" s="142"/>
      <c r="G38" s="98">
        <f>IF(Tabelle3[[#This Row],[Abend-sitzung?]]="Ja",$G$6,0)</f>
        <v>0</v>
      </c>
      <c r="H38" s="98">
        <f>IF(Tabelle3[[#This Row],[Abend-sitzung?]]="Ja",0,IF(D38&lt;=3,0,IF(D38&lt;=5,$H$6,0)))</f>
        <v>0</v>
      </c>
      <c r="I38" s="98">
        <f>IF(Tabelle3[[#This Row],[Abend-sitzung?]]="Ja",0,IF(D38&gt;5,$I$6,0))</f>
        <v>0</v>
      </c>
      <c r="J38" s="97"/>
      <c r="K38" s="99">
        <f t="shared" si="2"/>
        <v>0</v>
      </c>
    </row>
    <row r="39" spans="1:11" x14ac:dyDescent="0.25">
      <c r="A39" s="100"/>
      <c r="B39" s="97"/>
      <c r="C39" s="97"/>
      <c r="D39" s="120"/>
      <c r="E39" s="98">
        <f t="shared" si="1"/>
        <v>0</v>
      </c>
      <c r="F39" s="142"/>
      <c r="G39" s="98">
        <f>IF(Tabelle3[[#This Row],[Abend-sitzung?]]="Ja",$G$6,0)</f>
        <v>0</v>
      </c>
      <c r="H39" s="98">
        <f>IF(Tabelle3[[#This Row],[Abend-sitzung?]]="Ja",0,IF(D39&lt;=3,0,IF(D39&lt;=5,$H$6,0)))</f>
        <v>0</v>
      </c>
      <c r="I39" s="98">
        <f>IF(Tabelle3[[#This Row],[Abend-sitzung?]]="Ja",0,IF(D39&gt;5,$I$6,0))</f>
        <v>0</v>
      </c>
      <c r="J39" s="97"/>
      <c r="K39" s="99">
        <f t="shared" si="2"/>
        <v>0</v>
      </c>
    </row>
    <row r="40" spans="1:11" x14ac:dyDescent="0.25">
      <c r="A40" s="100"/>
      <c r="B40" s="97"/>
      <c r="C40" s="97"/>
      <c r="D40" s="120"/>
      <c r="E40" s="98">
        <f t="shared" si="1"/>
        <v>0</v>
      </c>
      <c r="F40" s="142"/>
      <c r="G40" s="98">
        <f>IF(Tabelle3[[#This Row],[Abend-sitzung?]]="Ja",$G$6,0)</f>
        <v>0</v>
      </c>
      <c r="H40" s="98">
        <f>IF(Tabelle3[[#This Row],[Abend-sitzung?]]="Ja",0,IF(D40&lt;=3,0,IF(D40&lt;=5,$H$6,0)))</f>
        <v>0</v>
      </c>
      <c r="I40" s="98">
        <f>IF(Tabelle3[[#This Row],[Abend-sitzung?]]="Ja",0,IF(D40&gt;5,$I$6,0))</f>
        <v>0</v>
      </c>
      <c r="J40" s="97"/>
      <c r="K40" s="99">
        <f t="shared" si="2"/>
        <v>0</v>
      </c>
    </row>
    <row r="41" spans="1:11" x14ac:dyDescent="0.25">
      <c r="A41" s="100"/>
      <c r="B41" s="97"/>
      <c r="C41" s="97"/>
      <c r="D41" s="120"/>
      <c r="E41" s="98">
        <f t="shared" si="1"/>
        <v>0</v>
      </c>
      <c r="F41" s="142"/>
      <c r="G41" s="98">
        <f>IF(Tabelle3[[#This Row],[Abend-sitzung?]]="Ja",$G$6,0)</f>
        <v>0</v>
      </c>
      <c r="H41" s="98">
        <f>IF(Tabelle3[[#This Row],[Abend-sitzung?]]="Ja",0,IF(D41&lt;=3,0,IF(D41&lt;=5,$H$6,0)))</f>
        <v>0</v>
      </c>
      <c r="I41" s="98">
        <f>IF(Tabelle3[[#This Row],[Abend-sitzung?]]="Ja",0,IF(D41&gt;5,$I$6,0))</f>
        <v>0</v>
      </c>
      <c r="J41" s="97"/>
      <c r="K41" s="99">
        <f t="shared" si="2"/>
        <v>0</v>
      </c>
    </row>
    <row r="42" spans="1:11" x14ac:dyDescent="0.25">
      <c r="A42" s="100"/>
      <c r="B42" s="97"/>
      <c r="C42" s="97"/>
      <c r="D42" s="120"/>
      <c r="E42" s="98">
        <f t="shared" si="1"/>
        <v>0</v>
      </c>
      <c r="F42" s="142"/>
      <c r="G42" s="98">
        <f>IF(Tabelle3[[#This Row],[Abend-sitzung?]]="Ja",$G$6,0)</f>
        <v>0</v>
      </c>
      <c r="H42" s="98">
        <f>IF(Tabelle3[[#This Row],[Abend-sitzung?]]="Ja",0,IF(D42&lt;=3,0,IF(D42&lt;=5,$H$6,0)))</f>
        <v>0</v>
      </c>
      <c r="I42" s="98">
        <f>IF(Tabelle3[[#This Row],[Abend-sitzung?]]="Ja",0,IF(D42&gt;5,$I$6,0))</f>
        <v>0</v>
      </c>
      <c r="J42" s="97"/>
      <c r="K42" s="99">
        <f t="shared" si="2"/>
        <v>0</v>
      </c>
    </row>
    <row r="43" spans="1:11" x14ac:dyDescent="0.25">
      <c r="A43" s="100"/>
      <c r="B43" s="97"/>
      <c r="C43" s="97"/>
      <c r="D43" s="120"/>
      <c r="E43" s="98">
        <f t="shared" si="1"/>
        <v>0</v>
      </c>
      <c r="F43" s="142"/>
      <c r="G43" s="98">
        <f>IF(Tabelle3[[#This Row],[Abend-sitzung?]]="Ja",$G$6,0)</f>
        <v>0</v>
      </c>
      <c r="H43" s="98">
        <f>IF(Tabelle3[[#This Row],[Abend-sitzung?]]="Ja",0,IF(D43&lt;=3,0,IF(D43&lt;=5,$H$6,0)))</f>
        <v>0</v>
      </c>
      <c r="I43" s="98">
        <f>IF(Tabelle3[[#This Row],[Abend-sitzung?]]="Ja",0,IF(D43&gt;5,$I$6,0))</f>
        <v>0</v>
      </c>
      <c r="J43" s="97"/>
      <c r="K43" s="99">
        <f t="shared" si="2"/>
        <v>0</v>
      </c>
    </row>
    <row r="44" spans="1:11" x14ac:dyDescent="0.25">
      <c r="A44" s="100"/>
      <c r="B44" s="97"/>
      <c r="C44" s="97"/>
      <c r="D44" s="120"/>
      <c r="E44" s="98">
        <f t="shared" si="1"/>
        <v>0</v>
      </c>
      <c r="F44" s="142"/>
      <c r="G44" s="98">
        <f>IF(Tabelle3[[#This Row],[Abend-sitzung?]]="Ja",$G$6,0)</f>
        <v>0</v>
      </c>
      <c r="H44" s="98">
        <f>IF(Tabelle3[[#This Row],[Abend-sitzung?]]="Ja",0,IF(D44&lt;=3,0,IF(D44&lt;=5,$H$6,0)))</f>
        <v>0</v>
      </c>
      <c r="I44" s="98">
        <f>IF(Tabelle3[[#This Row],[Abend-sitzung?]]="Ja",0,IF(D44&gt;5,$I$6,0))</f>
        <v>0</v>
      </c>
      <c r="J44" s="97"/>
      <c r="K44" s="99">
        <f t="shared" si="2"/>
        <v>0</v>
      </c>
    </row>
    <row r="45" spans="1:11" x14ac:dyDescent="0.25">
      <c r="A45" s="100"/>
      <c r="B45" s="97"/>
      <c r="C45" s="97"/>
      <c r="D45" s="120"/>
      <c r="E45" s="98">
        <f t="shared" si="1"/>
        <v>0</v>
      </c>
      <c r="F45" s="142"/>
      <c r="G45" s="98">
        <f>IF(Tabelle3[[#This Row],[Abend-sitzung?]]="Ja",$G$6,0)</f>
        <v>0</v>
      </c>
      <c r="H45" s="98">
        <f>IF(Tabelle3[[#This Row],[Abend-sitzung?]]="Ja",0,IF(D45&lt;=3,0,IF(D45&lt;=5,$H$6,0)))</f>
        <v>0</v>
      </c>
      <c r="I45" s="98">
        <f>IF(Tabelle3[[#This Row],[Abend-sitzung?]]="Ja",0,IF(D45&gt;5,$I$6,0))</f>
        <v>0</v>
      </c>
      <c r="J45" s="97"/>
      <c r="K45" s="99">
        <f t="shared" si="2"/>
        <v>0</v>
      </c>
    </row>
    <row r="46" spans="1:11" x14ac:dyDescent="0.25">
      <c r="A46" s="100"/>
      <c r="B46" s="97"/>
      <c r="C46" s="97"/>
      <c r="D46" s="120"/>
      <c r="E46" s="98">
        <f t="shared" si="1"/>
        <v>0</v>
      </c>
      <c r="F46" s="142"/>
      <c r="G46" s="98">
        <f>IF(Tabelle3[[#This Row],[Abend-sitzung?]]="Ja",$G$6,0)</f>
        <v>0</v>
      </c>
      <c r="H46" s="98">
        <f>IF(Tabelle3[[#This Row],[Abend-sitzung?]]="Ja",0,IF(D46&lt;=3,0,IF(D46&lt;=5,$H$6,0)))</f>
        <v>0</v>
      </c>
      <c r="I46" s="98">
        <f>IF(Tabelle3[[#This Row],[Abend-sitzung?]]="Ja",0,IF(D46&gt;5,$I$6,0))</f>
        <v>0</v>
      </c>
      <c r="J46" s="97"/>
      <c r="K46" s="99">
        <f t="shared" si="2"/>
        <v>0</v>
      </c>
    </row>
    <row r="47" spans="1:11" x14ac:dyDescent="0.25">
      <c r="A47" s="100"/>
      <c r="B47" s="97"/>
      <c r="C47" s="97"/>
      <c r="D47" s="120"/>
      <c r="E47" s="98">
        <f t="shared" si="1"/>
        <v>0</v>
      </c>
      <c r="F47" s="142"/>
      <c r="G47" s="98">
        <f>IF(Tabelle3[[#This Row],[Abend-sitzung?]]="Ja",$G$6,0)</f>
        <v>0</v>
      </c>
      <c r="H47" s="98">
        <f>IF(Tabelle3[[#This Row],[Abend-sitzung?]]="Ja",0,IF(D47&lt;=3,0,IF(D47&lt;=5,$H$6,0)))</f>
        <v>0</v>
      </c>
      <c r="I47" s="98">
        <f>IF(Tabelle3[[#This Row],[Abend-sitzung?]]="Ja",0,IF(D47&gt;5,$I$6,0))</f>
        <v>0</v>
      </c>
      <c r="J47" s="97"/>
      <c r="K47" s="99">
        <f t="shared" si="2"/>
        <v>0</v>
      </c>
    </row>
    <row r="48" spans="1:11" x14ac:dyDescent="0.25">
      <c r="A48" s="100"/>
      <c r="B48" s="97"/>
      <c r="C48" s="97"/>
      <c r="D48" s="120"/>
      <c r="E48" s="98">
        <f t="shared" si="1"/>
        <v>0</v>
      </c>
      <c r="F48" s="142"/>
      <c r="G48" s="98">
        <f>IF(Tabelle3[[#This Row],[Abend-sitzung?]]="Ja",$G$6,0)</f>
        <v>0</v>
      </c>
      <c r="H48" s="98">
        <f>IF(Tabelle3[[#This Row],[Abend-sitzung?]]="Ja",0,IF(D48&lt;=3,0,IF(D48&lt;=5,$H$6,0)))</f>
        <v>0</v>
      </c>
      <c r="I48" s="98">
        <f>IF(Tabelle3[[#This Row],[Abend-sitzung?]]="Ja",0,IF(D48&gt;5,$I$6,0))</f>
        <v>0</v>
      </c>
      <c r="J48" s="97"/>
      <c r="K48" s="99">
        <f t="shared" si="2"/>
        <v>0</v>
      </c>
    </row>
    <row r="49" spans="1:11" x14ac:dyDescent="0.25">
      <c r="A49" s="100"/>
      <c r="B49" s="97"/>
      <c r="C49" s="97"/>
      <c r="D49" s="120"/>
      <c r="E49" s="98">
        <f t="shared" si="1"/>
        <v>0</v>
      </c>
      <c r="F49" s="142"/>
      <c r="G49" s="98">
        <f>IF(Tabelle3[[#This Row],[Abend-sitzung?]]="Ja",$G$6,0)</f>
        <v>0</v>
      </c>
      <c r="H49" s="98">
        <f>IF(Tabelle3[[#This Row],[Abend-sitzung?]]="Ja",0,IF(D49&lt;=3,0,IF(D49&lt;=5,$H$6,0)))</f>
        <v>0</v>
      </c>
      <c r="I49" s="98">
        <f>IF(Tabelle3[[#This Row],[Abend-sitzung?]]="Ja",0,IF(D49&gt;5,$I$6,0))</f>
        <v>0</v>
      </c>
      <c r="J49" s="97"/>
      <c r="K49" s="99">
        <f t="shared" si="2"/>
        <v>0</v>
      </c>
    </row>
    <row r="50" spans="1:11" x14ac:dyDescent="0.25">
      <c r="A50" s="96"/>
      <c r="B50" s="97"/>
      <c r="C50" s="97"/>
      <c r="D50" s="120"/>
      <c r="E50" s="98">
        <f t="shared" si="1"/>
        <v>0</v>
      </c>
      <c r="F50" s="142"/>
      <c r="G50" s="98">
        <f>IF(Tabelle3[[#This Row],[Abend-sitzung?]]="Ja",$G$6,0)</f>
        <v>0</v>
      </c>
      <c r="H50" s="98">
        <f>IF(Tabelle3[[#This Row],[Abend-sitzung?]]="Ja",0,IF(D50&lt;=3,0,IF(D50&lt;=5,$H$6,0)))</f>
        <v>0</v>
      </c>
      <c r="I50" s="98">
        <f>IF(Tabelle3[[#This Row],[Abend-sitzung?]]="Ja",0,IF(D50&gt;5,$I$6,0))</f>
        <v>0</v>
      </c>
      <c r="J50" s="97"/>
      <c r="K50" s="99">
        <f>J50*0.7</f>
        <v>0</v>
      </c>
    </row>
    <row r="51" spans="1:11" x14ac:dyDescent="0.25">
      <c r="A51" s="100"/>
      <c r="B51" s="97"/>
      <c r="C51" s="97"/>
      <c r="D51" s="120"/>
      <c r="E51" s="98">
        <f t="shared" si="1"/>
        <v>0</v>
      </c>
      <c r="F51" s="142"/>
      <c r="G51" s="98">
        <f>IF(Tabelle3[[#This Row],[Abend-sitzung?]]="Ja",$G$6,0)</f>
        <v>0</v>
      </c>
      <c r="H51" s="98">
        <f>IF(Tabelle3[[#This Row],[Abend-sitzung?]]="Ja",0,IF(D51&lt;=3,0,IF(D51&lt;=5,$H$6,0)))</f>
        <v>0</v>
      </c>
      <c r="I51" s="98">
        <f>IF(Tabelle3[[#This Row],[Abend-sitzung?]]="Ja",0,IF(D51&gt;5,$I$6,0))</f>
        <v>0</v>
      </c>
      <c r="J51" s="97"/>
      <c r="K51" s="99">
        <f t="shared" ref="K51:K61" si="4">J51*0.7</f>
        <v>0</v>
      </c>
    </row>
    <row r="52" spans="1:11" x14ac:dyDescent="0.25">
      <c r="A52" s="100"/>
      <c r="B52" s="97"/>
      <c r="C52" s="97"/>
      <c r="D52" s="120"/>
      <c r="E52" s="98">
        <f t="shared" si="1"/>
        <v>0</v>
      </c>
      <c r="F52" s="142"/>
      <c r="G52" s="98">
        <f>IF(Tabelle3[[#This Row],[Abend-sitzung?]]="Ja",$G$6,0)</f>
        <v>0</v>
      </c>
      <c r="H52" s="98">
        <f>IF(Tabelle3[[#This Row],[Abend-sitzung?]]="Ja",0,IF(D52&lt;=3,0,IF(D52&lt;=5,$H$6,0)))</f>
        <v>0</v>
      </c>
      <c r="I52" s="98">
        <f>IF(Tabelle3[[#This Row],[Abend-sitzung?]]="Ja",0,IF(D52&gt;5,$I$6,0))</f>
        <v>0</v>
      </c>
      <c r="J52" s="97"/>
      <c r="K52" s="99">
        <f t="shared" si="4"/>
        <v>0</v>
      </c>
    </row>
    <row r="53" spans="1:11" x14ac:dyDescent="0.25">
      <c r="A53" s="100"/>
      <c r="B53" s="97"/>
      <c r="C53" s="97"/>
      <c r="D53" s="120"/>
      <c r="E53" s="98">
        <f t="shared" si="1"/>
        <v>0</v>
      </c>
      <c r="F53" s="142"/>
      <c r="G53" s="98">
        <f>IF(Tabelle3[[#This Row],[Abend-sitzung?]]="Ja",$G$6,0)</f>
        <v>0</v>
      </c>
      <c r="H53" s="98">
        <f>IF(Tabelle3[[#This Row],[Abend-sitzung?]]="Ja",0,IF(D53&lt;=3,0,IF(D53&lt;=5,$H$6,0)))</f>
        <v>0</v>
      </c>
      <c r="I53" s="98">
        <f>IF(Tabelle3[[#This Row],[Abend-sitzung?]]="Ja",0,IF(D53&gt;5,$I$6,0))</f>
        <v>0</v>
      </c>
      <c r="J53" s="97"/>
      <c r="K53" s="99">
        <f t="shared" si="4"/>
        <v>0</v>
      </c>
    </row>
    <row r="54" spans="1:11" x14ac:dyDescent="0.25">
      <c r="A54" s="100"/>
      <c r="B54" s="97"/>
      <c r="C54" s="97"/>
      <c r="D54" s="120"/>
      <c r="E54" s="98">
        <f t="shared" si="1"/>
        <v>0</v>
      </c>
      <c r="F54" s="142"/>
      <c r="G54" s="98">
        <f>IF(Tabelle3[[#This Row],[Abend-sitzung?]]="Ja",$G$6,0)</f>
        <v>0</v>
      </c>
      <c r="H54" s="98">
        <f>IF(Tabelle3[[#This Row],[Abend-sitzung?]]="Ja",0,IF(D54&lt;=3,0,IF(D54&lt;=5,$H$6,0)))</f>
        <v>0</v>
      </c>
      <c r="I54" s="98">
        <f>IF(Tabelle3[[#This Row],[Abend-sitzung?]]="Ja",0,IF(D54&gt;5,$I$6,0))</f>
        <v>0</v>
      </c>
      <c r="J54" s="97"/>
      <c r="K54" s="99">
        <f t="shared" si="4"/>
        <v>0</v>
      </c>
    </row>
    <row r="55" spans="1:11" x14ac:dyDescent="0.25">
      <c r="A55" s="100"/>
      <c r="B55" s="97"/>
      <c r="C55" s="97"/>
      <c r="D55" s="120"/>
      <c r="E55" s="98">
        <f t="shared" si="1"/>
        <v>0</v>
      </c>
      <c r="F55" s="142"/>
      <c r="G55" s="98">
        <f>IF(Tabelle3[[#This Row],[Abend-sitzung?]]="Ja",$G$6,0)</f>
        <v>0</v>
      </c>
      <c r="H55" s="98">
        <f>IF(Tabelle3[[#This Row],[Abend-sitzung?]]="Ja",0,IF(D55&lt;=3,0,IF(D55&lt;=5,$H$6,0)))</f>
        <v>0</v>
      </c>
      <c r="I55" s="98">
        <f>IF(Tabelle3[[#This Row],[Abend-sitzung?]]="Ja",0,IF(D55&gt;5,$I$6,0))</f>
        <v>0</v>
      </c>
      <c r="J55" s="97"/>
      <c r="K55" s="99">
        <f t="shared" si="4"/>
        <v>0</v>
      </c>
    </row>
    <row r="56" spans="1:11" x14ac:dyDescent="0.25">
      <c r="A56" s="100"/>
      <c r="B56" s="97"/>
      <c r="C56" s="97"/>
      <c r="D56" s="120"/>
      <c r="E56" s="98">
        <f t="shared" si="1"/>
        <v>0</v>
      </c>
      <c r="F56" s="142"/>
      <c r="G56" s="98">
        <f>IF(Tabelle3[[#This Row],[Abend-sitzung?]]="Ja",$G$6,0)</f>
        <v>0</v>
      </c>
      <c r="H56" s="98">
        <f>IF(Tabelle3[[#This Row],[Abend-sitzung?]]="Ja",0,IF(D56&lt;=3,0,IF(D56&lt;=5,$H$6,0)))</f>
        <v>0</v>
      </c>
      <c r="I56" s="98">
        <f>IF(Tabelle3[[#This Row],[Abend-sitzung?]]="Ja",0,IF(D56&gt;5,$I$6,0))</f>
        <v>0</v>
      </c>
      <c r="J56" s="97"/>
      <c r="K56" s="99">
        <f t="shared" si="4"/>
        <v>0</v>
      </c>
    </row>
    <row r="57" spans="1:11" x14ac:dyDescent="0.25">
      <c r="A57" s="100"/>
      <c r="B57" s="97"/>
      <c r="C57" s="97"/>
      <c r="D57" s="120"/>
      <c r="E57" s="98">
        <f t="shared" si="1"/>
        <v>0</v>
      </c>
      <c r="F57" s="142"/>
      <c r="G57" s="98">
        <f>IF(Tabelle3[[#This Row],[Abend-sitzung?]]="Ja",$G$6,0)</f>
        <v>0</v>
      </c>
      <c r="H57" s="98">
        <f>IF(Tabelle3[[#This Row],[Abend-sitzung?]]="Ja",0,IF(D57&lt;=3,0,IF(D57&lt;=5,$H$6,0)))</f>
        <v>0</v>
      </c>
      <c r="I57" s="98">
        <f>IF(Tabelle3[[#This Row],[Abend-sitzung?]]="Ja",0,IF(D57&gt;5,$I$6,0))</f>
        <v>0</v>
      </c>
      <c r="J57" s="97"/>
      <c r="K57" s="99">
        <f t="shared" si="4"/>
        <v>0</v>
      </c>
    </row>
    <row r="58" spans="1:11" x14ac:dyDescent="0.25">
      <c r="A58" s="100"/>
      <c r="B58" s="97"/>
      <c r="C58" s="97"/>
      <c r="D58" s="120"/>
      <c r="E58" s="98">
        <f t="shared" si="1"/>
        <v>0</v>
      </c>
      <c r="F58" s="142"/>
      <c r="G58" s="98">
        <f>IF(Tabelle3[[#This Row],[Abend-sitzung?]]="Ja",$G$6,0)</f>
        <v>0</v>
      </c>
      <c r="H58" s="98">
        <f>IF(Tabelle3[[#This Row],[Abend-sitzung?]]="Ja",0,IF(D58&lt;=3,0,IF(D58&lt;=5,$H$6,0)))</f>
        <v>0</v>
      </c>
      <c r="I58" s="98">
        <f>IF(Tabelle3[[#This Row],[Abend-sitzung?]]="Ja",0,IF(D58&gt;5,$I$6,0))</f>
        <v>0</v>
      </c>
      <c r="J58" s="97"/>
      <c r="K58" s="99">
        <f t="shared" si="4"/>
        <v>0</v>
      </c>
    </row>
    <row r="59" spans="1:11" x14ac:dyDescent="0.25">
      <c r="A59" s="100"/>
      <c r="B59" s="97"/>
      <c r="C59" s="97"/>
      <c r="D59" s="120"/>
      <c r="E59" s="98">
        <f t="shared" si="1"/>
        <v>0</v>
      </c>
      <c r="F59" s="142"/>
      <c r="G59" s="98">
        <f>IF(Tabelle3[[#This Row],[Abend-sitzung?]]="Ja",$G$6,0)</f>
        <v>0</v>
      </c>
      <c r="H59" s="98">
        <f>IF(Tabelle3[[#This Row],[Abend-sitzung?]]="Ja",0,IF(D59&lt;=3,0,IF(D59&lt;=5,$H$6,0)))</f>
        <v>0</v>
      </c>
      <c r="I59" s="98">
        <f>IF(Tabelle3[[#This Row],[Abend-sitzung?]]="Ja",0,IF(D59&gt;5,$I$6,0))</f>
        <v>0</v>
      </c>
      <c r="J59" s="97"/>
      <c r="K59" s="99">
        <f t="shared" si="4"/>
        <v>0</v>
      </c>
    </row>
    <row r="60" spans="1:11" x14ac:dyDescent="0.25">
      <c r="A60" s="100"/>
      <c r="B60" s="97"/>
      <c r="C60" s="97"/>
      <c r="D60" s="120"/>
      <c r="E60" s="98">
        <f t="shared" si="1"/>
        <v>0</v>
      </c>
      <c r="F60" s="142"/>
      <c r="G60" s="98">
        <f>IF(Tabelle3[[#This Row],[Abend-sitzung?]]="Ja",$G$6,0)</f>
        <v>0</v>
      </c>
      <c r="H60" s="98">
        <f>IF(Tabelle3[[#This Row],[Abend-sitzung?]]="Ja",0,IF(D60&lt;=3,0,IF(D60&lt;=5,$H$6,0)))</f>
        <v>0</v>
      </c>
      <c r="I60" s="98">
        <f>IF(Tabelle3[[#This Row],[Abend-sitzung?]]="Ja",0,IF(D60&gt;5,$I$6,0))</f>
        <v>0</v>
      </c>
      <c r="J60" s="97"/>
      <c r="K60" s="99">
        <f t="shared" si="4"/>
        <v>0</v>
      </c>
    </row>
    <row r="61" spans="1:11" x14ac:dyDescent="0.25">
      <c r="A61" s="100"/>
      <c r="B61" s="97"/>
      <c r="C61" s="97"/>
      <c r="D61" s="120"/>
      <c r="E61" s="98">
        <f t="shared" si="1"/>
        <v>0</v>
      </c>
      <c r="F61" s="142"/>
      <c r="G61" s="98">
        <f>IF(Tabelle3[[#This Row],[Abend-sitzung?]]="Ja",$G$6,0)</f>
        <v>0</v>
      </c>
      <c r="H61" s="98">
        <f>IF(Tabelle3[[#This Row],[Abend-sitzung?]]="Ja",0,IF(D61&lt;=3,0,IF(D61&lt;=5,$H$6,0)))</f>
        <v>0</v>
      </c>
      <c r="I61" s="98">
        <f>IF(Tabelle3[[#This Row],[Abend-sitzung?]]="Ja",0,IF(D61&gt;5,$I$6,0))</f>
        <v>0</v>
      </c>
      <c r="J61" s="97"/>
      <c r="K61" s="99">
        <f t="shared" si="4"/>
        <v>0</v>
      </c>
    </row>
    <row r="62" spans="1:11" x14ac:dyDescent="0.25">
      <c r="A62" s="100"/>
      <c r="B62" s="97"/>
      <c r="C62" s="97"/>
      <c r="D62" s="120"/>
      <c r="E62" s="98">
        <f t="shared" si="1"/>
        <v>0</v>
      </c>
      <c r="F62" s="142"/>
      <c r="G62" s="98">
        <f>IF(Tabelle3[[#This Row],[Abend-sitzung?]]="Ja",$G$6,0)</f>
        <v>0</v>
      </c>
      <c r="H62" s="98">
        <f>IF(Tabelle3[[#This Row],[Abend-sitzung?]]="Ja",0,IF(D62&lt;=3,0,IF(D62&lt;=5,$H$6,0)))</f>
        <v>0</v>
      </c>
      <c r="I62" s="98">
        <f>IF(Tabelle3[[#This Row],[Abend-sitzung?]]="Ja",0,IF(D62&gt;5,$I$6,0))</f>
        <v>0</v>
      </c>
      <c r="J62" s="97"/>
      <c r="K62" s="99">
        <f t="shared" si="2"/>
        <v>0</v>
      </c>
    </row>
    <row r="63" spans="1:11" x14ac:dyDescent="0.25">
      <c r="A63" s="100"/>
      <c r="B63" s="97"/>
      <c r="C63" s="97"/>
      <c r="D63" s="120"/>
      <c r="E63" s="98">
        <f t="shared" si="1"/>
        <v>0</v>
      </c>
      <c r="F63" s="142"/>
      <c r="G63" s="98">
        <f>IF(Tabelle3[[#This Row],[Abend-sitzung?]]="Ja",$G$6,0)</f>
        <v>0</v>
      </c>
      <c r="H63" s="98">
        <f>IF(Tabelle3[[#This Row],[Abend-sitzung?]]="Ja",0,IF(D63&lt;=3,0,IF(D63&lt;=5,$H$6,0)))</f>
        <v>0</v>
      </c>
      <c r="I63" s="98">
        <f>IF(Tabelle3[[#This Row],[Abend-sitzung?]]="Ja",0,IF(D63&gt;5,$I$6,0))</f>
        <v>0</v>
      </c>
      <c r="J63" s="97"/>
      <c r="K63" s="99">
        <f t="shared" si="2"/>
        <v>0</v>
      </c>
    </row>
    <row r="64" spans="1:11" x14ac:dyDescent="0.25">
      <c r="A64" s="100"/>
      <c r="B64" s="97"/>
      <c r="C64" s="97"/>
      <c r="D64" s="120"/>
      <c r="E64" s="98">
        <f>IF(F64="Ja",0,IF(D64&lt;=3,D64*$E$6,0))</f>
        <v>0</v>
      </c>
      <c r="F64" s="142"/>
      <c r="G64" s="98">
        <f>IF(Tabelle3[[#This Row],[Abend-sitzung?]]="Ja",$G$6,0)</f>
        <v>0</v>
      </c>
      <c r="H64" s="98">
        <f>IF(Tabelle3[[#This Row],[Abend-sitzung?]]="Ja",0,IF(D64&lt;=3,0,IF(D64&lt;=5,$H$6,0)))</f>
        <v>0</v>
      </c>
      <c r="I64" s="98">
        <f>IF(Tabelle3[[#This Row],[Abend-sitzung?]]="Ja",0,IF(D64&gt;5,$I$6,0))</f>
        <v>0</v>
      </c>
      <c r="J64" s="97"/>
      <c r="K64" s="99">
        <f t="shared" si="2"/>
        <v>0</v>
      </c>
    </row>
    <row r="65" spans="1:11" x14ac:dyDescent="0.25">
      <c r="A65" s="100"/>
      <c r="B65" s="97"/>
      <c r="C65" s="97"/>
      <c r="D65" s="120"/>
      <c r="E65" s="98">
        <f t="shared" si="1"/>
        <v>0</v>
      </c>
      <c r="F65" s="142"/>
      <c r="G65" s="98">
        <f>IF(Tabelle3[[#This Row],[Abend-sitzung?]]="Ja",$G$6,0)</f>
        <v>0</v>
      </c>
      <c r="H65" s="98">
        <f>IF(Tabelle3[[#This Row],[Abend-sitzung?]]="Ja",0,IF(D65&lt;=3,0,IF(D65&lt;=5,$H$6,0)))</f>
        <v>0</v>
      </c>
      <c r="I65" s="98">
        <f>IF(Tabelle3[[#This Row],[Abend-sitzung?]]="Ja",0,IF(D65&gt;5,$I$6,0))</f>
        <v>0</v>
      </c>
      <c r="J65" s="97"/>
      <c r="K65" s="99">
        <f t="shared" si="2"/>
        <v>0</v>
      </c>
    </row>
    <row r="66" spans="1:11" x14ac:dyDescent="0.25">
      <c r="A66" s="100"/>
      <c r="B66" s="97"/>
      <c r="C66" s="97"/>
      <c r="D66" s="120"/>
      <c r="E66" s="98">
        <f t="shared" si="1"/>
        <v>0</v>
      </c>
      <c r="F66" s="142"/>
      <c r="G66" s="98">
        <f>IF(Tabelle3[[#This Row],[Abend-sitzung?]]="Ja",$G$6,0)</f>
        <v>0</v>
      </c>
      <c r="H66" s="98">
        <f>IF(Tabelle3[[#This Row],[Abend-sitzung?]]="Ja",0,IF(D66&lt;=3,0,IF(D66&lt;=5,$H$6,0)))</f>
        <v>0</v>
      </c>
      <c r="I66" s="98">
        <f>IF(Tabelle3[[#This Row],[Abend-sitzung?]]="Ja",0,IF(D66&gt;5,$I$6,0))</f>
        <v>0</v>
      </c>
      <c r="J66" s="97"/>
      <c r="K66" s="99">
        <f t="shared" si="2"/>
        <v>0</v>
      </c>
    </row>
    <row r="67" spans="1:11" x14ac:dyDescent="0.25">
      <c r="A67" s="100"/>
      <c r="B67" s="97"/>
      <c r="C67" s="97"/>
      <c r="D67" s="120"/>
      <c r="E67" s="98">
        <f t="shared" si="1"/>
        <v>0</v>
      </c>
      <c r="F67" s="142"/>
      <c r="G67" s="98">
        <f>IF(Tabelle3[[#This Row],[Abend-sitzung?]]="Ja",$G$6,0)</f>
        <v>0</v>
      </c>
      <c r="H67" s="98">
        <f>IF(Tabelle3[[#This Row],[Abend-sitzung?]]="Ja",0,IF(D67&lt;=3,0,IF(D67&lt;=5,$H$6,0)))</f>
        <v>0</v>
      </c>
      <c r="I67" s="98">
        <f>IF(Tabelle3[[#This Row],[Abend-sitzung?]]="Ja",0,IF(D67&gt;5,$I$6,0))</f>
        <v>0</v>
      </c>
      <c r="J67" s="97"/>
      <c r="K67" s="99">
        <f t="shared" si="2"/>
        <v>0</v>
      </c>
    </row>
    <row r="68" spans="1:11" x14ac:dyDescent="0.25">
      <c r="A68" s="100"/>
      <c r="B68" s="97"/>
      <c r="C68" s="97"/>
      <c r="D68" s="120"/>
      <c r="E68" s="98">
        <f t="shared" si="1"/>
        <v>0</v>
      </c>
      <c r="F68" s="142"/>
      <c r="G68" s="98">
        <f>IF(Tabelle3[[#This Row],[Abend-sitzung?]]="Ja",$G$6,0)</f>
        <v>0</v>
      </c>
      <c r="H68" s="98">
        <f>IF(Tabelle3[[#This Row],[Abend-sitzung?]]="Ja",0,IF(D68&lt;=3,0,IF(D68&lt;=5,$H$6,0)))</f>
        <v>0</v>
      </c>
      <c r="I68" s="98">
        <f>IF(Tabelle3[[#This Row],[Abend-sitzung?]]="Ja",0,IF(D68&gt;5,$I$6,0))</f>
        <v>0</v>
      </c>
      <c r="J68" s="97"/>
      <c r="K68" s="99">
        <f t="shared" si="2"/>
        <v>0</v>
      </c>
    </row>
    <row r="69" spans="1:11" x14ac:dyDescent="0.25">
      <c r="A69" s="100"/>
      <c r="B69" s="97"/>
      <c r="C69" s="97"/>
      <c r="D69" s="120"/>
      <c r="E69" s="98">
        <f t="shared" si="1"/>
        <v>0</v>
      </c>
      <c r="F69" s="142"/>
      <c r="G69" s="98">
        <f>IF(Tabelle3[[#This Row],[Abend-sitzung?]]="Ja",$G$6,0)</f>
        <v>0</v>
      </c>
      <c r="H69" s="98">
        <f>IF(Tabelle3[[#This Row],[Abend-sitzung?]]="Ja",0,IF(D69&lt;=3,0,IF(D69&lt;=5,$H$6,0)))</f>
        <v>0</v>
      </c>
      <c r="I69" s="98">
        <f>IF(Tabelle3[[#This Row],[Abend-sitzung?]]="Ja",0,IF(D69&gt;5,$I$6,0))</f>
        <v>0</v>
      </c>
      <c r="J69" s="97"/>
      <c r="K69" s="99">
        <f t="shared" ref="K69:K91" si="5">J69*0.7</f>
        <v>0</v>
      </c>
    </row>
    <row r="70" spans="1:11" x14ac:dyDescent="0.25">
      <c r="A70" s="100"/>
      <c r="B70" s="97"/>
      <c r="C70" s="97"/>
      <c r="D70" s="120"/>
      <c r="E70" s="98">
        <f t="shared" si="1"/>
        <v>0</v>
      </c>
      <c r="F70" s="142"/>
      <c r="G70" s="98">
        <f>IF(Tabelle3[[#This Row],[Abend-sitzung?]]="Ja",$G$6,0)</f>
        <v>0</v>
      </c>
      <c r="H70" s="98">
        <f>IF(Tabelle3[[#This Row],[Abend-sitzung?]]="Ja",0,IF(D70&lt;=3,0,IF(D70&lt;=5,$H$6,0)))</f>
        <v>0</v>
      </c>
      <c r="I70" s="98">
        <f>IF(Tabelle3[[#This Row],[Abend-sitzung?]]="Ja",0,IF(D70&gt;5,$I$6,0))</f>
        <v>0</v>
      </c>
      <c r="J70" s="97"/>
      <c r="K70" s="99">
        <f t="shared" si="5"/>
        <v>0</v>
      </c>
    </row>
    <row r="71" spans="1:11" x14ac:dyDescent="0.25">
      <c r="A71" s="100"/>
      <c r="B71" s="97"/>
      <c r="C71" s="97"/>
      <c r="D71" s="120"/>
      <c r="E71" s="98">
        <f t="shared" si="1"/>
        <v>0</v>
      </c>
      <c r="F71" s="142"/>
      <c r="G71" s="98">
        <f>IF(Tabelle3[[#This Row],[Abend-sitzung?]]="Ja",$G$6,0)</f>
        <v>0</v>
      </c>
      <c r="H71" s="98">
        <f>IF(Tabelle3[[#This Row],[Abend-sitzung?]]="Ja",0,IF(D71&lt;=3,0,IF(D71&lt;=5,$H$6,0)))</f>
        <v>0</v>
      </c>
      <c r="I71" s="98">
        <f>IF(Tabelle3[[#This Row],[Abend-sitzung?]]="Ja",0,IF(D71&gt;5,$I$6,0))</f>
        <v>0</v>
      </c>
      <c r="J71" s="97"/>
      <c r="K71" s="99">
        <f t="shared" si="5"/>
        <v>0</v>
      </c>
    </row>
    <row r="72" spans="1:11" x14ac:dyDescent="0.25">
      <c r="A72" s="100"/>
      <c r="B72" s="97"/>
      <c r="C72" s="97"/>
      <c r="D72" s="120"/>
      <c r="E72" s="98">
        <f t="shared" ref="E72:E114" si="6">IF(F72="Ja",0,IF(D72&lt;=3,D72*$E$6,0))</f>
        <v>0</v>
      </c>
      <c r="F72" s="142"/>
      <c r="G72" s="98">
        <f>IF(Tabelle3[[#This Row],[Abend-sitzung?]]="Ja",$G$6,0)</f>
        <v>0</v>
      </c>
      <c r="H72" s="98">
        <f>IF(Tabelle3[[#This Row],[Abend-sitzung?]]="Ja",0,IF(D72&lt;=3,0,IF(D72&lt;=5,$H$6,0)))</f>
        <v>0</v>
      </c>
      <c r="I72" s="98">
        <f>IF(Tabelle3[[#This Row],[Abend-sitzung?]]="Ja",0,IF(D72&gt;5,$I$6,0))</f>
        <v>0</v>
      </c>
      <c r="J72" s="97"/>
      <c r="K72" s="99">
        <f t="shared" si="5"/>
        <v>0</v>
      </c>
    </row>
    <row r="73" spans="1:11" x14ac:dyDescent="0.25">
      <c r="A73" s="100"/>
      <c r="B73" s="97"/>
      <c r="C73" s="97"/>
      <c r="D73" s="120"/>
      <c r="E73" s="98">
        <f t="shared" si="6"/>
        <v>0</v>
      </c>
      <c r="F73" s="142"/>
      <c r="G73" s="98">
        <f>IF(Tabelle3[[#This Row],[Abend-sitzung?]]="Ja",$G$6,0)</f>
        <v>0</v>
      </c>
      <c r="H73" s="98">
        <f>IF(Tabelle3[[#This Row],[Abend-sitzung?]]="Ja",0,IF(D73&lt;=3,0,IF(D73&lt;=5,$H$6,0)))</f>
        <v>0</v>
      </c>
      <c r="I73" s="98">
        <f>IF(Tabelle3[[#This Row],[Abend-sitzung?]]="Ja",0,IF(D73&gt;5,$I$6,0))</f>
        <v>0</v>
      </c>
      <c r="J73" s="97"/>
      <c r="K73" s="99">
        <f t="shared" si="5"/>
        <v>0</v>
      </c>
    </row>
    <row r="74" spans="1:11" x14ac:dyDescent="0.25">
      <c r="A74" s="100"/>
      <c r="B74" s="97"/>
      <c r="C74" s="97"/>
      <c r="D74" s="120"/>
      <c r="E74" s="98">
        <f t="shared" si="6"/>
        <v>0</v>
      </c>
      <c r="F74" s="142"/>
      <c r="G74" s="98">
        <f>IF(Tabelle3[[#This Row],[Abend-sitzung?]]="Ja",$G$6,0)</f>
        <v>0</v>
      </c>
      <c r="H74" s="98">
        <f>IF(Tabelle3[[#This Row],[Abend-sitzung?]]="Ja",0,IF(D74&lt;=3,0,IF(D74&lt;=5,$H$6,0)))</f>
        <v>0</v>
      </c>
      <c r="I74" s="98">
        <f>IF(Tabelle3[[#This Row],[Abend-sitzung?]]="Ja",0,IF(D74&gt;5,$I$6,0))</f>
        <v>0</v>
      </c>
      <c r="J74" s="97"/>
      <c r="K74" s="99">
        <f t="shared" si="5"/>
        <v>0</v>
      </c>
    </row>
    <row r="75" spans="1:11" x14ac:dyDescent="0.25">
      <c r="A75" s="100"/>
      <c r="B75" s="97"/>
      <c r="C75" s="97"/>
      <c r="D75" s="120"/>
      <c r="E75" s="98">
        <f t="shared" si="6"/>
        <v>0</v>
      </c>
      <c r="F75" s="142"/>
      <c r="G75" s="98">
        <f>IF(Tabelle3[[#This Row],[Abend-sitzung?]]="Ja",$G$6,0)</f>
        <v>0</v>
      </c>
      <c r="H75" s="98">
        <f>IF(Tabelle3[[#This Row],[Abend-sitzung?]]="Ja",0,IF(D75&lt;=3,0,IF(D75&lt;=5,$H$6,0)))</f>
        <v>0</v>
      </c>
      <c r="I75" s="98">
        <f>IF(Tabelle3[[#This Row],[Abend-sitzung?]]="Ja",0,IF(D75&gt;5,$I$6,0))</f>
        <v>0</v>
      </c>
      <c r="J75" s="97"/>
      <c r="K75" s="99">
        <f t="shared" si="5"/>
        <v>0</v>
      </c>
    </row>
    <row r="76" spans="1:11" x14ac:dyDescent="0.25">
      <c r="A76" s="100"/>
      <c r="B76" s="97"/>
      <c r="C76" s="97"/>
      <c r="D76" s="120"/>
      <c r="E76" s="98">
        <f t="shared" si="6"/>
        <v>0</v>
      </c>
      <c r="F76" s="142"/>
      <c r="G76" s="98">
        <f>IF(Tabelle3[[#This Row],[Abend-sitzung?]]="Ja",$G$6,0)</f>
        <v>0</v>
      </c>
      <c r="H76" s="98">
        <f>IF(Tabelle3[[#This Row],[Abend-sitzung?]]="Ja",0,IF(D76&lt;=3,0,IF(D76&lt;=5,$H$6,0)))</f>
        <v>0</v>
      </c>
      <c r="I76" s="98">
        <f>IF(Tabelle3[[#This Row],[Abend-sitzung?]]="Ja",0,IF(D76&gt;5,$I$6,0))</f>
        <v>0</v>
      </c>
      <c r="J76" s="97"/>
      <c r="K76" s="99">
        <f t="shared" si="5"/>
        <v>0</v>
      </c>
    </row>
    <row r="77" spans="1:11" x14ac:dyDescent="0.25">
      <c r="A77" s="100"/>
      <c r="B77" s="97"/>
      <c r="C77" s="97"/>
      <c r="D77" s="120"/>
      <c r="E77" s="98">
        <f t="shared" si="6"/>
        <v>0</v>
      </c>
      <c r="F77" s="142"/>
      <c r="G77" s="98">
        <f>IF(Tabelle3[[#This Row],[Abend-sitzung?]]="Ja",$G$6,0)</f>
        <v>0</v>
      </c>
      <c r="H77" s="98">
        <f>IF(Tabelle3[[#This Row],[Abend-sitzung?]]="Ja",0,IF(D77&lt;=3,0,IF(D77&lt;=5,$H$6,0)))</f>
        <v>0</v>
      </c>
      <c r="I77" s="98">
        <f>IF(Tabelle3[[#This Row],[Abend-sitzung?]]="Ja",0,IF(D77&gt;5,$I$6,0))</f>
        <v>0</v>
      </c>
      <c r="J77" s="97"/>
      <c r="K77" s="99">
        <f t="shared" si="5"/>
        <v>0</v>
      </c>
    </row>
    <row r="78" spans="1:11" x14ac:dyDescent="0.25">
      <c r="A78" s="100"/>
      <c r="B78" s="97"/>
      <c r="C78" s="97"/>
      <c r="D78" s="120"/>
      <c r="E78" s="98">
        <f t="shared" si="6"/>
        <v>0</v>
      </c>
      <c r="F78" s="142"/>
      <c r="G78" s="98">
        <f>IF(Tabelle3[[#This Row],[Abend-sitzung?]]="Ja",$G$6,0)</f>
        <v>0</v>
      </c>
      <c r="H78" s="98">
        <f>IF(Tabelle3[[#This Row],[Abend-sitzung?]]="Ja",0,IF(D78&lt;=3,0,IF(D78&lt;=5,$H$6,0)))</f>
        <v>0</v>
      </c>
      <c r="I78" s="98">
        <f>IF(Tabelle3[[#This Row],[Abend-sitzung?]]="Ja",0,IF(D78&gt;5,$I$6,0))</f>
        <v>0</v>
      </c>
      <c r="J78" s="97"/>
      <c r="K78" s="99">
        <f t="shared" si="5"/>
        <v>0</v>
      </c>
    </row>
    <row r="79" spans="1:11" x14ac:dyDescent="0.25">
      <c r="A79" s="100"/>
      <c r="B79" s="97"/>
      <c r="C79" s="97"/>
      <c r="D79" s="120"/>
      <c r="E79" s="98">
        <f t="shared" si="6"/>
        <v>0</v>
      </c>
      <c r="F79" s="142"/>
      <c r="G79" s="98">
        <f>IF(Tabelle3[[#This Row],[Abend-sitzung?]]="Ja",$G$6,0)</f>
        <v>0</v>
      </c>
      <c r="H79" s="98">
        <f>IF(Tabelle3[[#This Row],[Abend-sitzung?]]="Ja",0,IF(D79&lt;=3,0,IF(D79&lt;=5,$H$6,0)))</f>
        <v>0</v>
      </c>
      <c r="I79" s="98">
        <f>IF(Tabelle3[[#This Row],[Abend-sitzung?]]="Ja",0,IF(D79&gt;5,$I$6,0))</f>
        <v>0</v>
      </c>
      <c r="J79" s="97"/>
      <c r="K79" s="99">
        <f t="shared" si="5"/>
        <v>0</v>
      </c>
    </row>
    <row r="80" spans="1:11" x14ac:dyDescent="0.25">
      <c r="A80" s="100"/>
      <c r="B80" s="97"/>
      <c r="C80" s="97"/>
      <c r="D80" s="120"/>
      <c r="E80" s="98">
        <f t="shared" si="6"/>
        <v>0</v>
      </c>
      <c r="F80" s="142"/>
      <c r="G80" s="98">
        <f>IF(Tabelle3[[#This Row],[Abend-sitzung?]]="Ja",$G$6,0)</f>
        <v>0</v>
      </c>
      <c r="H80" s="98">
        <f>IF(Tabelle3[[#This Row],[Abend-sitzung?]]="Ja",0,IF(D80&lt;=3,0,IF(D80&lt;=5,$H$6,0)))</f>
        <v>0</v>
      </c>
      <c r="I80" s="98">
        <f>IF(Tabelle3[[#This Row],[Abend-sitzung?]]="Ja",0,IF(D80&gt;5,$I$6,0))</f>
        <v>0</v>
      </c>
      <c r="J80" s="97"/>
      <c r="K80" s="99">
        <f t="shared" si="5"/>
        <v>0</v>
      </c>
    </row>
    <row r="81" spans="1:11" x14ac:dyDescent="0.25">
      <c r="A81" s="100"/>
      <c r="B81" s="97"/>
      <c r="C81" s="97"/>
      <c r="D81" s="120"/>
      <c r="E81" s="98">
        <f t="shared" si="6"/>
        <v>0</v>
      </c>
      <c r="F81" s="142"/>
      <c r="G81" s="98">
        <f>IF(Tabelle3[[#This Row],[Abend-sitzung?]]="Ja",$G$6,0)</f>
        <v>0</v>
      </c>
      <c r="H81" s="98">
        <f>IF(Tabelle3[[#This Row],[Abend-sitzung?]]="Ja",0,IF(D81&lt;=3,0,IF(D81&lt;=5,$H$6,0)))</f>
        <v>0</v>
      </c>
      <c r="I81" s="98">
        <f>IF(Tabelle3[[#This Row],[Abend-sitzung?]]="Ja",0,IF(D81&gt;5,$I$6,0))</f>
        <v>0</v>
      </c>
      <c r="J81" s="97"/>
      <c r="K81" s="99">
        <f t="shared" ref="K81:K89" si="7">J81*0.7</f>
        <v>0</v>
      </c>
    </row>
    <row r="82" spans="1:11" x14ac:dyDescent="0.25">
      <c r="A82" s="100"/>
      <c r="B82" s="97"/>
      <c r="C82" s="97"/>
      <c r="D82" s="120"/>
      <c r="E82" s="98">
        <f t="shared" si="6"/>
        <v>0</v>
      </c>
      <c r="F82" s="142"/>
      <c r="G82" s="98">
        <f>IF(Tabelle3[[#This Row],[Abend-sitzung?]]="Ja",$G$6,0)</f>
        <v>0</v>
      </c>
      <c r="H82" s="98">
        <f>IF(Tabelle3[[#This Row],[Abend-sitzung?]]="Ja",0,IF(D82&lt;=3,0,IF(D82&lt;=5,$H$6,0)))</f>
        <v>0</v>
      </c>
      <c r="I82" s="98">
        <f>IF(Tabelle3[[#This Row],[Abend-sitzung?]]="Ja",0,IF(D82&gt;5,$I$6,0))</f>
        <v>0</v>
      </c>
      <c r="J82" s="97"/>
      <c r="K82" s="99">
        <f t="shared" si="7"/>
        <v>0</v>
      </c>
    </row>
    <row r="83" spans="1:11" x14ac:dyDescent="0.25">
      <c r="A83" s="100"/>
      <c r="B83" s="97"/>
      <c r="C83" s="97"/>
      <c r="D83" s="120"/>
      <c r="E83" s="98">
        <f t="shared" si="6"/>
        <v>0</v>
      </c>
      <c r="F83" s="142"/>
      <c r="G83" s="98">
        <f>IF(Tabelle3[[#This Row],[Abend-sitzung?]]="Ja",$G$6,0)</f>
        <v>0</v>
      </c>
      <c r="H83" s="98">
        <f>IF(Tabelle3[[#This Row],[Abend-sitzung?]]="Ja",0,IF(D83&lt;=3,0,IF(D83&lt;=5,$H$6,0)))</f>
        <v>0</v>
      </c>
      <c r="I83" s="98">
        <f>IF(Tabelle3[[#This Row],[Abend-sitzung?]]="Ja",0,IF(D83&gt;5,$I$6,0))</f>
        <v>0</v>
      </c>
      <c r="J83" s="97"/>
      <c r="K83" s="99">
        <f t="shared" si="7"/>
        <v>0</v>
      </c>
    </row>
    <row r="84" spans="1:11" x14ac:dyDescent="0.25">
      <c r="A84" s="100"/>
      <c r="B84" s="97"/>
      <c r="C84" s="97"/>
      <c r="D84" s="120"/>
      <c r="E84" s="98">
        <f t="shared" si="6"/>
        <v>0</v>
      </c>
      <c r="F84" s="142"/>
      <c r="G84" s="98">
        <f>IF(Tabelle3[[#This Row],[Abend-sitzung?]]="Ja",$G$6,0)</f>
        <v>0</v>
      </c>
      <c r="H84" s="98">
        <f>IF(Tabelle3[[#This Row],[Abend-sitzung?]]="Ja",0,IF(D84&lt;=3,0,IF(D84&lt;=5,$H$6,0)))</f>
        <v>0</v>
      </c>
      <c r="I84" s="98">
        <f>IF(Tabelle3[[#This Row],[Abend-sitzung?]]="Ja",0,IF(D84&gt;5,$I$6,0))</f>
        <v>0</v>
      </c>
      <c r="J84" s="97"/>
      <c r="K84" s="99">
        <f t="shared" si="7"/>
        <v>0</v>
      </c>
    </row>
    <row r="85" spans="1:11" x14ac:dyDescent="0.25">
      <c r="A85" s="100"/>
      <c r="B85" s="97"/>
      <c r="C85" s="97"/>
      <c r="D85" s="120"/>
      <c r="E85" s="98">
        <f t="shared" si="6"/>
        <v>0</v>
      </c>
      <c r="F85" s="142"/>
      <c r="G85" s="98">
        <f>IF(Tabelle3[[#This Row],[Abend-sitzung?]]="Ja",$G$6,0)</f>
        <v>0</v>
      </c>
      <c r="H85" s="98">
        <f>IF(Tabelle3[[#This Row],[Abend-sitzung?]]="Ja",0,IF(D85&lt;=3,0,IF(D85&lt;=5,$H$6,0)))</f>
        <v>0</v>
      </c>
      <c r="I85" s="98">
        <f>IF(Tabelle3[[#This Row],[Abend-sitzung?]]="Ja",0,IF(D85&gt;5,$I$6,0))</f>
        <v>0</v>
      </c>
      <c r="J85" s="97"/>
      <c r="K85" s="99">
        <f t="shared" si="7"/>
        <v>0</v>
      </c>
    </row>
    <row r="86" spans="1:11" x14ac:dyDescent="0.25">
      <c r="A86" s="100"/>
      <c r="B86" s="97"/>
      <c r="C86" s="97"/>
      <c r="D86" s="120"/>
      <c r="E86" s="98">
        <f t="shared" si="6"/>
        <v>0</v>
      </c>
      <c r="F86" s="142"/>
      <c r="G86" s="98">
        <f>IF(Tabelle3[[#This Row],[Abend-sitzung?]]="Ja",$G$6,0)</f>
        <v>0</v>
      </c>
      <c r="H86" s="98">
        <f>IF(Tabelle3[[#This Row],[Abend-sitzung?]]="Ja",0,IF(D86&lt;=3,0,IF(D86&lt;=5,$H$6,0)))</f>
        <v>0</v>
      </c>
      <c r="I86" s="98">
        <f>IF(Tabelle3[[#This Row],[Abend-sitzung?]]="Ja",0,IF(D86&gt;5,$I$6,0))</f>
        <v>0</v>
      </c>
      <c r="J86" s="97"/>
      <c r="K86" s="99">
        <f t="shared" si="7"/>
        <v>0</v>
      </c>
    </row>
    <row r="87" spans="1:11" x14ac:dyDescent="0.25">
      <c r="A87" s="100"/>
      <c r="B87" s="97"/>
      <c r="C87" s="97"/>
      <c r="D87" s="120"/>
      <c r="E87" s="98">
        <f t="shared" si="6"/>
        <v>0</v>
      </c>
      <c r="F87" s="142"/>
      <c r="G87" s="98">
        <f>IF(Tabelle3[[#This Row],[Abend-sitzung?]]="Ja",$G$6,0)</f>
        <v>0</v>
      </c>
      <c r="H87" s="98">
        <f>IF(Tabelle3[[#This Row],[Abend-sitzung?]]="Ja",0,IF(D87&lt;=3,0,IF(D87&lt;=5,$H$6,0)))</f>
        <v>0</v>
      </c>
      <c r="I87" s="98">
        <f>IF(Tabelle3[[#This Row],[Abend-sitzung?]]="Ja",0,IF(D87&gt;5,$I$6,0))</f>
        <v>0</v>
      </c>
      <c r="J87" s="97"/>
      <c r="K87" s="99">
        <f t="shared" si="7"/>
        <v>0</v>
      </c>
    </row>
    <row r="88" spans="1:11" x14ac:dyDescent="0.25">
      <c r="A88" s="100"/>
      <c r="B88" s="97"/>
      <c r="C88" s="97"/>
      <c r="D88" s="120"/>
      <c r="E88" s="98">
        <f t="shared" si="6"/>
        <v>0</v>
      </c>
      <c r="F88" s="142"/>
      <c r="G88" s="98">
        <f>IF(Tabelle3[[#This Row],[Abend-sitzung?]]="Ja",$G$6,0)</f>
        <v>0</v>
      </c>
      <c r="H88" s="98">
        <f>IF(Tabelle3[[#This Row],[Abend-sitzung?]]="Ja",0,IF(D88&lt;=3,0,IF(D88&lt;=5,$H$6,0)))</f>
        <v>0</v>
      </c>
      <c r="I88" s="98">
        <f>IF(Tabelle3[[#This Row],[Abend-sitzung?]]="Ja",0,IF(D88&gt;5,$I$6,0))</f>
        <v>0</v>
      </c>
      <c r="J88" s="97"/>
      <c r="K88" s="99">
        <f t="shared" si="7"/>
        <v>0</v>
      </c>
    </row>
    <row r="89" spans="1:11" x14ac:dyDescent="0.25">
      <c r="A89" s="100"/>
      <c r="B89" s="97"/>
      <c r="C89" s="97"/>
      <c r="D89" s="120"/>
      <c r="E89" s="98">
        <f t="shared" si="6"/>
        <v>0</v>
      </c>
      <c r="F89" s="142"/>
      <c r="G89" s="98">
        <f>IF(Tabelle3[[#This Row],[Abend-sitzung?]]="Ja",$G$6,0)</f>
        <v>0</v>
      </c>
      <c r="H89" s="98">
        <f>IF(Tabelle3[[#This Row],[Abend-sitzung?]]="Ja",0,IF(D89&lt;=3,0,IF(D89&lt;=5,$H$6,0)))</f>
        <v>0</v>
      </c>
      <c r="I89" s="98">
        <f>IF(Tabelle3[[#This Row],[Abend-sitzung?]]="Ja",0,IF(D89&gt;5,$I$6,0))</f>
        <v>0</v>
      </c>
      <c r="J89" s="97"/>
      <c r="K89" s="99">
        <f t="shared" si="7"/>
        <v>0</v>
      </c>
    </row>
    <row r="90" spans="1:11" x14ac:dyDescent="0.25">
      <c r="A90" s="100"/>
      <c r="B90" s="97"/>
      <c r="C90" s="97"/>
      <c r="D90" s="120"/>
      <c r="E90" s="98">
        <f t="shared" si="6"/>
        <v>0</v>
      </c>
      <c r="F90" s="142"/>
      <c r="G90" s="98">
        <f>IF(Tabelle3[[#This Row],[Abend-sitzung?]]="Ja",$G$6,0)</f>
        <v>0</v>
      </c>
      <c r="H90" s="98">
        <f>IF(Tabelle3[[#This Row],[Abend-sitzung?]]="Ja",0,IF(D90&lt;=3,0,IF(D90&lt;=5,$H$6,0)))</f>
        <v>0</v>
      </c>
      <c r="I90" s="98">
        <f>IF(Tabelle3[[#This Row],[Abend-sitzung?]]="Ja",0,IF(D90&gt;5,$I$6,0))</f>
        <v>0</v>
      </c>
      <c r="J90" s="97"/>
      <c r="K90" s="99">
        <f t="shared" si="5"/>
        <v>0</v>
      </c>
    </row>
    <row r="91" spans="1:11" x14ac:dyDescent="0.25">
      <c r="A91" s="100"/>
      <c r="B91" s="97"/>
      <c r="C91" s="97"/>
      <c r="D91" s="120"/>
      <c r="E91" s="98">
        <f t="shared" si="6"/>
        <v>0</v>
      </c>
      <c r="F91" s="142"/>
      <c r="G91" s="98">
        <f>IF(Tabelle3[[#This Row],[Abend-sitzung?]]="Ja",$G$6,0)</f>
        <v>0</v>
      </c>
      <c r="H91" s="98">
        <f>IF(Tabelle3[[#This Row],[Abend-sitzung?]]="Ja",0,IF(D91&lt;=3,0,IF(D91&lt;=5,$H$6,0)))</f>
        <v>0</v>
      </c>
      <c r="I91" s="98">
        <f>IF(Tabelle3[[#This Row],[Abend-sitzung?]]="Ja",0,IF(D91&gt;5,$I$6,0))</f>
        <v>0</v>
      </c>
      <c r="J91" s="97"/>
      <c r="K91" s="99">
        <f t="shared" si="5"/>
        <v>0</v>
      </c>
    </row>
    <row r="92" spans="1:11" x14ac:dyDescent="0.25">
      <c r="A92" s="100"/>
      <c r="B92" s="97"/>
      <c r="C92" s="97"/>
      <c r="D92" s="120"/>
      <c r="E92" s="98">
        <f t="shared" si="6"/>
        <v>0</v>
      </c>
      <c r="F92" s="142"/>
      <c r="G92" s="98">
        <f>IF(Tabelle3[[#This Row],[Abend-sitzung?]]="Ja",$G$6,0)</f>
        <v>0</v>
      </c>
      <c r="H92" s="98">
        <f>IF(Tabelle3[[#This Row],[Abend-sitzung?]]="Ja",0,IF(D92&lt;=3,0,IF(D92&lt;=5,$H$6,0)))</f>
        <v>0</v>
      </c>
      <c r="I92" s="98">
        <f>IF(Tabelle3[[#This Row],[Abend-sitzung?]]="Ja",0,IF(D92&gt;5,$I$6,0))</f>
        <v>0</v>
      </c>
      <c r="J92" s="97"/>
      <c r="K92" s="99">
        <f t="shared" si="2"/>
        <v>0</v>
      </c>
    </row>
    <row r="93" spans="1:11" x14ac:dyDescent="0.25">
      <c r="A93" s="100"/>
      <c r="B93" s="97"/>
      <c r="C93" s="97"/>
      <c r="D93" s="120"/>
      <c r="E93" s="98">
        <f t="shared" si="6"/>
        <v>0</v>
      </c>
      <c r="F93" s="142"/>
      <c r="G93" s="98">
        <f>IF(Tabelle3[[#This Row],[Abend-sitzung?]]="Ja",$G$6,0)</f>
        <v>0</v>
      </c>
      <c r="H93" s="98">
        <f>IF(Tabelle3[[#This Row],[Abend-sitzung?]]="Ja",0,IF(D93&lt;=3,0,IF(D93&lt;=5,$H$6,0)))</f>
        <v>0</v>
      </c>
      <c r="I93" s="98">
        <f>IF(Tabelle3[[#This Row],[Abend-sitzung?]]="Ja",0,IF(D93&gt;5,$I$6,0))</f>
        <v>0</v>
      </c>
      <c r="J93" s="97"/>
      <c r="K93" s="99">
        <f t="shared" si="2"/>
        <v>0</v>
      </c>
    </row>
    <row r="94" spans="1:11" x14ac:dyDescent="0.25">
      <c r="A94" s="55"/>
      <c r="B94" s="5"/>
      <c r="C94" s="5"/>
      <c r="D94" s="136"/>
      <c r="E94" s="98">
        <f t="shared" si="6"/>
        <v>0</v>
      </c>
      <c r="F94" s="142"/>
      <c r="G94" s="98">
        <f>IF(Tabelle3[[#This Row],[Abend-sitzung?]]="Ja",$G$6,0)</f>
        <v>0</v>
      </c>
      <c r="H94" s="98">
        <f>IF(Tabelle3[[#This Row],[Abend-sitzung?]]="Ja",0,IF(D94&lt;=3,0,IF(D94&lt;=5,$H$6,0)))</f>
        <v>0</v>
      </c>
      <c r="I94" s="98">
        <f>IF(Tabelle3[[#This Row],[Abend-sitzung?]]="Ja",0,IF(D94&gt;5,$I$6,0))</f>
        <v>0</v>
      </c>
      <c r="J94" s="97"/>
      <c r="K94" s="99">
        <f t="shared" si="2"/>
        <v>0</v>
      </c>
    </row>
    <row r="95" spans="1:11" x14ac:dyDescent="0.25">
      <c r="A95" s="100"/>
      <c r="B95" s="97"/>
      <c r="C95" s="97"/>
      <c r="D95" s="120"/>
      <c r="E95" s="98">
        <f t="shared" si="6"/>
        <v>0</v>
      </c>
      <c r="F95" s="142"/>
      <c r="G95" s="98">
        <f>IF(Tabelle3[[#This Row],[Abend-sitzung?]]="Ja",$G$6,0)</f>
        <v>0</v>
      </c>
      <c r="H95" s="98">
        <f>IF(Tabelle3[[#This Row],[Abend-sitzung?]]="Ja",0,IF(D95&lt;=3,0,IF(D95&lt;=5,$H$6,0)))</f>
        <v>0</v>
      </c>
      <c r="I95" s="98">
        <f>IF(Tabelle3[[#This Row],[Abend-sitzung?]]="Ja",0,IF(D95&gt;5,$I$6,0))</f>
        <v>0</v>
      </c>
      <c r="J95" s="97"/>
      <c r="K95" s="99">
        <f t="shared" si="2"/>
        <v>0</v>
      </c>
    </row>
    <row r="96" spans="1:11" x14ac:dyDescent="0.25">
      <c r="A96" s="100"/>
      <c r="B96" s="97"/>
      <c r="C96" s="97"/>
      <c r="D96" s="120"/>
      <c r="E96" s="98">
        <f t="shared" si="6"/>
        <v>0</v>
      </c>
      <c r="F96" s="142"/>
      <c r="G96" s="98">
        <f>IF(Tabelle3[[#This Row],[Abend-sitzung?]]="Ja",$G$6,0)</f>
        <v>0</v>
      </c>
      <c r="H96" s="98">
        <f>IF(Tabelle3[[#This Row],[Abend-sitzung?]]="Ja",0,IF(D96&lt;=3,0,IF(D96&lt;=5,$H$6,0)))</f>
        <v>0</v>
      </c>
      <c r="I96" s="98">
        <f>IF(Tabelle3[[#This Row],[Abend-sitzung?]]="Ja",0,IF(D96&gt;5,$I$6,0))</f>
        <v>0</v>
      </c>
      <c r="J96" s="97"/>
      <c r="K96" s="99">
        <f t="shared" si="2"/>
        <v>0</v>
      </c>
    </row>
    <row r="97" spans="1:11" x14ac:dyDescent="0.25">
      <c r="A97" s="100"/>
      <c r="B97" s="97"/>
      <c r="C97" s="97"/>
      <c r="D97" s="120"/>
      <c r="E97" s="98">
        <f t="shared" si="6"/>
        <v>0</v>
      </c>
      <c r="F97" s="142"/>
      <c r="G97" s="98">
        <f>IF(Tabelle3[[#This Row],[Abend-sitzung?]]="Ja",$G$6,0)</f>
        <v>0</v>
      </c>
      <c r="H97" s="98">
        <f>IF(Tabelle3[[#This Row],[Abend-sitzung?]]="Ja",0,IF(D97&lt;=3,0,IF(D97&lt;=5,$H$6,0)))</f>
        <v>0</v>
      </c>
      <c r="I97" s="98">
        <f>IF(Tabelle3[[#This Row],[Abend-sitzung?]]="Ja",0,IF(D97&gt;5,$I$6,0))</f>
        <v>0</v>
      </c>
      <c r="J97" s="97"/>
      <c r="K97" s="99">
        <f t="shared" si="2"/>
        <v>0</v>
      </c>
    </row>
    <row r="98" spans="1:11" x14ac:dyDescent="0.25">
      <c r="A98" s="100"/>
      <c r="B98" s="97"/>
      <c r="C98" s="97"/>
      <c r="D98" s="120"/>
      <c r="E98" s="98">
        <f t="shared" si="6"/>
        <v>0</v>
      </c>
      <c r="F98" s="142"/>
      <c r="G98" s="98">
        <f>IF(Tabelle3[[#This Row],[Abend-sitzung?]]="Ja",$G$6,0)</f>
        <v>0</v>
      </c>
      <c r="H98" s="98">
        <f>IF(Tabelle3[[#This Row],[Abend-sitzung?]]="Ja",0,IF(D98&lt;=3,0,IF(D98&lt;=5,$H$6,0)))</f>
        <v>0</v>
      </c>
      <c r="I98" s="98">
        <f>IF(Tabelle3[[#This Row],[Abend-sitzung?]]="Ja",0,IF(D98&gt;5,$I$6,0))</f>
        <v>0</v>
      </c>
      <c r="J98" s="97"/>
      <c r="K98" s="99">
        <f t="shared" si="2"/>
        <v>0</v>
      </c>
    </row>
    <row r="99" spans="1:11" x14ac:dyDescent="0.25">
      <c r="A99" s="100"/>
      <c r="B99" s="97"/>
      <c r="C99" s="97"/>
      <c r="D99" s="120"/>
      <c r="E99" s="98">
        <f t="shared" si="6"/>
        <v>0</v>
      </c>
      <c r="F99" s="142"/>
      <c r="G99" s="98">
        <f>IF(Tabelle3[[#This Row],[Abend-sitzung?]]="Ja",$G$6,0)</f>
        <v>0</v>
      </c>
      <c r="H99" s="98">
        <f>IF(Tabelle3[[#This Row],[Abend-sitzung?]]="Ja",0,IF(D99&lt;=3,0,IF(D99&lt;=5,$H$6,0)))</f>
        <v>0</v>
      </c>
      <c r="I99" s="98">
        <f>IF(Tabelle3[[#This Row],[Abend-sitzung?]]="Ja",0,IF(D99&gt;5,$I$6,0))</f>
        <v>0</v>
      </c>
      <c r="J99" s="97"/>
      <c r="K99" s="99">
        <f t="shared" si="2"/>
        <v>0</v>
      </c>
    </row>
    <row r="100" spans="1:11" x14ac:dyDescent="0.25">
      <c r="A100" s="100"/>
      <c r="B100" s="97"/>
      <c r="C100" s="97"/>
      <c r="D100" s="120"/>
      <c r="E100" s="98">
        <f t="shared" si="6"/>
        <v>0</v>
      </c>
      <c r="F100" s="142"/>
      <c r="G100" s="98">
        <f>IF(Tabelle3[[#This Row],[Abend-sitzung?]]="Ja",$G$6,0)</f>
        <v>0</v>
      </c>
      <c r="H100" s="98">
        <f>IF(Tabelle3[[#This Row],[Abend-sitzung?]]="Ja",0,IF(D100&lt;=3,0,IF(D100&lt;=5,$H$6,0)))</f>
        <v>0</v>
      </c>
      <c r="I100" s="98">
        <f>IF(Tabelle3[[#This Row],[Abend-sitzung?]]="Ja",0,IF(D100&gt;5,$I$6,0))</f>
        <v>0</v>
      </c>
      <c r="J100" s="97"/>
      <c r="K100" s="99">
        <f t="shared" si="2"/>
        <v>0</v>
      </c>
    </row>
    <row r="101" spans="1:11" x14ac:dyDescent="0.25">
      <c r="A101" s="100"/>
      <c r="B101" s="97"/>
      <c r="C101" s="97"/>
      <c r="D101" s="120"/>
      <c r="E101" s="98">
        <f t="shared" si="6"/>
        <v>0</v>
      </c>
      <c r="F101" s="142"/>
      <c r="G101" s="98">
        <f>IF(Tabelle3[[#This Row],[Abend-sitzung?]]="Ja",$G$6,0)</f>
        <v>0</v>
      </c>
      <c r="H101" s="98">
        <f>IF(Tabelle3[[#This Row],[Abend-sitzung?]]="Ja",0,IF(D101&lt;=3,0,IF(D101&lt;=5,$H$6,0)))</f>
        <v>0</v>
      </c>
      <c r="I101" s="98">
        <f>IF(Tabelle3[[#This Row],[Abend-sitzung?]]="Ja",0,IF(D101&gt;5,$I$6,0))</f>
        <v>0</v>
      </c>
      <c r="J101" s="97"/>
      <c r="K101" s="99">
        <f t="shared" si="2"/>
        <v>0</v>
      </c>
    </row>
    <row r="102" spans="1:11" x14ac:dyDescent="0.25">
      <c r="A102" s="100"/>
      <c r="B102" s="97"/>
      <c r="C102" s="97"/>
      <c r="D102" s="120"/>
      <c r="E102" s="98">
        <f t="shared" si="6"/>
        <v>0</v>
      </c>
      <c r="F102" s="142"/>
      <c r="G102" s="98">
        <f>IF(Tabelle3[[#This Row],[Abend-sitzung?]]="Ja",$G$6,0)</f>
        <v>0</v>
      </c>
      <c r="H102" s="98">
        <f>IF(Tabelle3[[#This Row],[Abend-sitzung?]]="Ja",0,IF(D102&lt;=3,0,IF(D102&lt;=5,$H$6,0)))</f>
        <v>0</v>
      </c>
      <c r="I102" s="98">
        <f>IF(Tabelle3[[#This Row],[Abend-sitzung?]]="Ja",0,IF(D102&gt;5,$I$6,0))</f>
        <v>0</v>
      </c>
      <c r="J102" s="97"/>
      <c r="K102" s="99">
        <f t="shared" si="2"/>
        <v>0</v>
      </c>
    </row>
    <row r="103" spans="1:11" x14ac:dyDescent="0.25">
      <c r="A103" s="100"/>
      <c r="B103" s="97"/>
      <c r="C103" s="97"/>
      <c r="D103" s="120"/>
      <c r="E103" s="98">
        <f t="shared" si="6"/>
        <v>0</v>
      </c>
      <c r="F103" s="142"/>
      <c r="G103" s="98">
        <f>IF(Tabelle3[[#This Row],[Abend-sitzung?]]="Ja",$G$6,0)</f>
        <v>0</v>
      </c>
      <c r="H103" s="98">
        <f>IF(Tabelle3[[#This Row],[Abend-sitzung?]]="Ja",0,IF(D103&lt;=3,0,IF(D103&lt;=5,$H$6,0)))</f>
        <v>0</v>
      </c>
      <c r="I103" s="98">
        <f>IF(Tabelle3[[#This Row],[Abend-sitzung?]]="Ja",0,IF(D103&gt;5,$I$6,0))</f>
        <v>0</v>
      </c>
      <c r="J103" s="97"/>
      <c r="K103" s="99">
        <f t="shared" si="2"/>
        <v>0</v>
      </c>
    </row>
    <row r="104" spans="1:11" x14ac:dyDescent="0.25">
      <c r="A104" s="100"/>
      <c r="B104" s="97"/>
      <c r="C104" s="97"/>
      <c r="D104" s="120"/>
      <c r="E104" s="98">
        <f t="shared" si="6"/>
        <v>0</v>
      </c>
      <c r="F104" s="142"/>
      <c r="G104" s="98">
        <f>IF(Tabelle3[[#This Row],[Abend-sitzung?]]="Ja",$G$6,0)</f>
        <v>0</v>
      </c>
      <c r="H104" s="98">
        <f>IF(Tabelle3[[#This Row],[Abend-sitzung?]]="Ja",0,IF(D104&lt;=3,0,IF(D104&lt;=5,$H$6,0)))</f>
        <v>0</v>
      </c>
      <c r="I104" s="98">
        <f>IF(Tabelle3[[#This Row],[Abend-sitzung?]]="Ja",0,IF(D104&gt;5,$I$6,0))</f>
        <v>0</v>
      </c>
      <c r="J104" s="97"/>
      <c r="K104" s="99">
        <f t="shared" ref="K104:K110" si="8">J104*0.7</f>
        <v>0</v>
      </c>
    </row>
    <row r="105" spans="1:11" x14ac:dyDescent="0.25">
      <c r="A105" s="100"/>
      <c r="B105" s="97"/>
      <c r="C105" s="97"/>
      <c r="D105" s="120"/>
      <c r="E105" s="98">
        <f t="shared" si="6"/>
        <v>0</v>
      </c>
      <c r="F105" s="142"/>
      <c r="G105" s="98">
        <f>IF(Tabelle3[[#This Row],[Abend-sitzung?]]="Ja",$G$6,0)</f>
        <v>0</v>
      </c>
      <c r="H105" s="98">
        <f>IF(Tabelle3[[#This Row],[Abend-sitzung?]]="Ja",0,IF(D105&lt;=3,0,IF(D105&lt;=5,$H$6,0)))</f>
        <v>0</v>
      </c>
      <c r="I105" s="98">
        <f>IF(Tabelle3[[#This Row],[Abend-sitzung?]]="Ja",0,IF(D105&gt;5,$I$6,0))</f>
        <v>0</v>
      </c>
      <c r="J105" s="97"/>
      <c r="K105" s="99">
        <f t="shared" si="8"/>
        <v>0</v>
      </c>
    </row>
    <row r="106" spans="1:11" x14ac:dyDescent="0.25">
      <c r="A106" s="100"/>
      <c r="B106" s="97"/>
      <c r="C106" s="97"/>
      <c r="D106" s="120"/>
      <c r="E106" s="98">
        <f t="shared" si="6"/>
        <v>0</v>
      </c>
      <c r="F106" s="142"/>
      <c r="G106" s="98">
        <f>IF(Tabelle3[[#This Row],[Abend-sitzung?]]="Ja",$G$6,0)</f>
        <v>0</v>
      </c>
      <c r="H106" s="98">
        <f>IF(Tabelle3[[#This Row],[Abend-sitzung?]]="Ja",0,IF(D106&lt;=3,0,IF(D106&lt;=5,$H$6,0)))</f>
        <v>0</v>
      </c>
      <c r="I106" s="98">
        <f>IF(Tabelle3[[#This Row],[Abend-sitzung?]]="Ja",0,IF(D106&gt;5,$I$6,0))</f>
        <v>0</v>
      </c>
      <c r="J106" s="97"/>
      <c r="K106" s="99">
        <f t="shared" si="8"/>
        <v>0</v>
      </c>
    </row>
    <row r="107" spans="1:11" x14ac:dyDescent="0.25">
      <c r="A107" s="100"/>
      <c r="B107" s="97"/>
      <c r="C107" s="97"/>
      <c r="D107" s="120"/>
      <c r="E107" s="98">
        <f t="shared" si="6"/>
        <v>0</v>
      </c>
      <c r="F107" s="142"/>
      <c r="G107" s="98">
        <f>IF(Tabelle3[[#This Row],[Abend-sitzung?]]="Ja",$G$6,0)</f>
        <v>0</v>
      </c>
      <c r="H107" s="98">
        <f>IF(Tabelle3[[#This Row],[Abend-sitzung?]]="Ja",0,IF(D107&lt;=3,0,IF(D107&lt;=5,$H$6,0)))</f>
        <v>0</v>
      </c>
      <c r="I107" s="98">
        <f>IF(Tabelle3[[#This Row],[Abend-sitzung?]]="Ja",0,IF(D107&gt;5,$I$6,0))</f>
        <v>0</v>
      </c>
      <c r="J107" s="97"/>
      <c r="K107" s="99">
        <f t="shared" si="8"/>
        <v>0</v>
      </c>
    </row>
    <row r="108" spans="1:11" x14ac:dyDescent="0.25">
      <c r="A108" s="100"/>
      <c r="B108" s="97"/>
      <c r="C108" s="97"/>
      <c r="D108" s="120"/>
      <c r="E108" s="98">
        <f t="shared" si="6"/>
        <v>0</v>
      </c>
      <c r="F108" s="142"/>
      <c r="G108" s="98">
        <f>IF(Tabelle3[[#This Row],[Abend-sitzung?]]="Ja",$G$6,0)</f>
        <v>0</v>
      </c>
      <c r="H108" s="98">
        <f>IF(Tabelle3[[#This Row],[Abend-sitzung?]]="Ja",0,IF(D108&lt;=3,0,IF(D108&lt;=5,$H$6,0)))</f>
        <v>0</v>
      </c>
      <c r="I108" s="98">
        <f>IF(Tabelle3[[#This Row],[Abend-sitzung?]]="Ja",0,IF(D108&gt;5,$I$6,0))</f>
        <v>0</v>
      </c>
      <c r="J108" s="97"/>
      <c r="K108" s="99">
        <f t="shared" si="8"/>
        <v>0</v>
      </c>
    </row>
    <row r="109" spans="1:11" x14ac:dyDescent="0.25">
      <c r="A109" s="100"/>
      <c r="B109" s="97"/>
      <c r="C109" s="97"/>
      <c r="D109" s="120"/>
      <c r="E109" s="98">
        <f t="shared" si="6"/>
        <v>0</v>
      </c>
      <c r="F109" s="142"/>
      <c r="G109" s="98">
        <f>IF(Tabelle3[[#This Row],[Abend-sitzung?]]="Ja",$G$6,0)</f>
        <v>0</v>
      </c>
      <c r="H109" s="98">
        <f>IF(Tabelle3[[#This Row],[Abend-sitzung?]]="Ja",0,IF(D109&lt;=3,0,IF(D109&lt;=5,$H$6,0)))</f>
        <v>0</v>
      </c>
      <c r="I109" s="98">
        <f>IF(Tabelle3[[#This Row],[Abend-sitzung?]]="Ja",0,IF(D109&gt;5,$I$6,0))</f>
        <v>0</v>
      </c>
      <c r="J109" s="97"/>
      <c r="K109" s="99">
        <f t="shared" si="8"/>
        <v>0</v>
      </c>
    </row>
    <row r="110" spans="1:11" x14ac:dyDescent="0.25">
      <c r="A110" s="100"/>
      <c r="B110" s="97"/>
      <c r="C110" s="97"/>
      <c r="D110" s="120"/>
      <c r="E110" s="98">
        <f t="shared" si="6"/>
        <v>0</v>
      </c>
      <c r="F110" s="142"/>
      <c r="G110" s="98">
        <f>IF(Tabelle3[[#This Row],[Abend-sitzung?]]="Ja",$G$6,0)</f>
        <v>0</v>
      </c>
      <c r="H110" s="98">
        <f>IF(Tabelle3[[#This Row],[Abend-sitzung?]]="Ja",0,IF(D110&lt;=3,0,IF(D110&lt;=5,$H$6,0)))</f>
        <v>0</v>
      </c>
      <c r="I110" s="98">
        <f>IF(Tabelle3[[#This Row],[Abend-sitzung?]]="Ja",0,IF(D110&gt;5,$I$6,0))</f>
        <v>0</v>
      </c>
      <c r="J110" s="97"/>
      <c r="K110" s="99">
        <f t="shared" si="8"/>
        <v>0</v>
      </c>
    </row>
    <row r="111" spans="1:11" x14ac:dyDescent="0.25">
      <c r="A111" s="100"/>
      <c r="B111" s="97"/>
      <c r="C111" s="97"/>
      <c r="D111" s="120"/>
      <c r="E111" s="98">
        <f t="shared" si="6"/>
        <v>0</v>
      </c>
      <c r="F111" s="142"/>
      <c r="G111" s="98">
        <f>IF(Tabelle3[[#This Row],[Abend-sitzung?]]="Ja",$G$6,0)</f>
        <v>0</v>
      </c>
      <c r="H111" s="98">
        <f>IF(Tabelle3[[#This Row],[Abend-sitzung?]]="Ja",0,IF(D111&lt;=3,0,IF(D111&lt;=5,$H$6,0)))</f>
        <v>0</v>
      </c>
      <c r="I111" s="98">
        <f>IF(Tabelle3[[#This Row],[Abend-sitzung?]]="Ja",0,IF(D111&gt;5,$I$6,0))</f>
        <v>0</v>
      </c>
      <c r="J111" s="97"/>
      <c r="K111" s="99">
        <f t="shared" si="2"/>
        <v>0</v>
      </c>
    </row>
    <row r="112" spans="1:11" x14ac:dyDescent="0.25">
      <c r="A112" s="100"/>
      <c r="B112" s="97"/>
      <c r="C112" s="97"/>
      <c r="D112" s="120"/>
      <c r="E112" s="98">
        <f t="shared" si="6"/>
        <v>0</v>
      </c>
      <c r="F112" s="142"/>
      <c r="G112" s="98">
        <f>IF(Tabelle3[[#This Row],[Abend-sitzung?]]="Ja",$G$6,0)</f>
        <v>0</v>
      </c>
      <c r="H112" s="98">
        <f>IF(Tabelle3[[#This Row],[Abend-sitzung?]]="Ja",0,IF(D112&lt;=3,0,IF(D112&lt;=5,$H$6,0)))</f>
        <v>0</v>
      </c>
      <c r="I112" s="98">
        <f>IF(Tabelle3[[#This Row],[Abend-sitzung?]]="Ja",0,IF(D112&gt;5,$I$6,0))</f>
        <v>0</v>
      </c>
      <c r="J112" s="97"/>
      <c r="K112" s="99">
        <f t="shared" si="2"/>
        <v>0</v>
      </c>
    </row>
    <row r="113" spans="1:11" x14ac:dyDescent="0.25">
      <c r="A113" s="100"/>
      <c r="B113" s="97"/>
      <c r="C113" s="97"/>
      <c r="D113" s="120"/>
      <c r="E113" s="98">
        <f t="shared" si="6"/>
        <v>0</v>
      </c>
      <c r="F113" s="142"/>
      <c r="G113" s="98">
        <f>IF(Tabelle3[[#This Row],[Abend-sitzung?]]="Ja",$G$6,0)</f>
        <v>0</v>
      </c>
      <c r="H113" s="98">
        <f>IF(Tabelle3[[#This Row],[Abend-sitzung?]]="Ja",0,IF(D113&lt;=3,0,IF(D113&lt;=5,$H$6,0)))</f>
        <v>0</v>
      </c>
      <c r="I113" s="98">
        <f>IF(Tabelle3[[#This Row],[Abend-sitzung?]]="Ja",0,IF(D113&gt;5,$I$6,0))</f>
        <v>0</v>
      </c>
      <c r="J113" s="97"/>
      <c r="K113" s="99">
        <f t="shared" si="2"/>
        <v>0</v>
      </c>
    </row>
    <row r="114" spans="1:11" ht="15.75" thickBot="1" x14ac:dyDescent="0.3">
      <c r="A114" s="100"/>
      <c r="B114" s="97"/>
      <c r="C114" s="97"/>
      <c r="D114" s="120"/>
      <c r="E114" s="98">
        <f t="shared" si="6"/>
        <v>0</v>
      </c>
      <c r="F114" s="142"/>
      <c r="G114" s="98">
        <f>IF(Tabelle3[[#This Row],[Abend-sitzung?]]="Ja",$G$6,0)</f>
        <v>0</v>
      </c>
      <c r="H114" s="98">
        <f>IF(Tabelle3[[#This Row],[Abend-sitzung?]]="Ja",0,IF(D114&lt;=3,0,IF(D114&lt;=5,$H$6,0)))</f>
        <v>0</v>
      </c>
      <c r="I114" s="98">
        <f>IF(Tabelle3[[#This Row],[Abend-sitzung?]]="Ja",0,IF(D114&gt;5,$I$6,0))</f>
        <v>0</v>
      </c>
      <c r="J114" s="97"/>
      <c r="K114" s="99">
        <f t="shared" si="2"/>
        <v>0</v>
      </c>
    </row>
    <row r="115" spans="1:11" ht="15.75" thickBot="1" x14ac:dyDescent="0.3">
      <c r="A115" s="87"/>
      <c r="B115" s="87"/>
      <c r="C115" s="87"/>
      <c r="D115" s="87"/>
      <c r="E115" s="98">
        <f>IF(F115="Ja",0,IF(D115&lt;=3,D115*$E$6,0))</f>
        <v>0</v>
      </c>
      <c r="F115" s="143"/>
      <c r="G115" s="101">
        <f>SUM(G7:G114)</f>
        <v>0</v>
      </c>
      <c r="H115" s="101">
        <f t="shared" ref="H115" si="9">SUM(H7:H114)</f>
        <v>0</v>
      </c>
      <c r="I115" s="101">
        <f>IF(Tabelle3[[#This Row],[Abend-sitzung?]]="Ja",0,IF(D115&gt;5,$I$6,0))</f>
        <v>0</v>
      </c>
      <c r="J115" s="101">
        <f t="shared" ref="J115" si="10">SUM(J7:J114)</f>
        <v>0</v>
      </c>
      <c r="K115" s="101">
        <f t="shared" ref="K115" si="11">SUM(K7:K114)</f>
        <v>0</v>
      </c>
    </row>
    <row r="116" spans="1:11" ht="15.75" thickBot="1" x14ac:dyDescent="0.3">
      <c r="A116" s="6"/>
      <c r="B116" s="6"/>
      <c r="C116" s="6"/>
      <c r="D116" s="6"/>
      <c r="E116" s="6"/>
      <c r="F116" s="6"/>
      <c r="G116" s="6"/>
      <c r="H116" s="6"/>
      <c r="I116" s="6"/>
      <c r="J116" s="6"/>
      <c r="K116" s="6"/>
    </row>
    <row r="117" spans="1:11" ht="15.75" thickBot="1" x14ac:dyDescent="0.3">
      <c r="A117" s="6" t="s">
        <v>8</v>
      </c>
      <c r="B117" s="6"/>
      <c r="C117" s="6" t="s">
        <v>9</v>
      </c>
      <c r="D117" s="6"/>
      <c r="E117" s="6"/>
      <c r="F117" s="6"/>
      <c r="G117" s="7" t="s">
        <v>10</v>
      </c>
      <c r="H117" s="7"/>
      <c r="I117" s="7"/>
      <c r="J117" s="151">
        <f>SUM(E115:K115)</f>
        <v>0</v>
      </c>
      <c r="K117" s="152"/>
    </row>
  </sheetData>
  <sheetProtection algorithmName="SHA-512" hashValue="fckt2AbKwW09P7D1T0rNluQQ4d40nWXi1GzA6/DPuMa6oxjnRUzkn6rzul87zwmgibNyCHwu9XMnqEEhGkDnBg==" saltValue="rHT942Sj3Mra1/q/MFIfhQ==" spinCount="100000" sheet="1" insertRows="0" sort="0"/>
  <mergeCells count="2">
    <mergeCell ref="J117:K117"/>
    <mergeCell ref="A1:B1"/>
  </mergeCells>
  <dataValidations count="2">
    <dataValidation type="list" allowBlank="1" showInputMessage="1" showErrorMessage="1" sqref="F8:F114">
      <formula1>$E$121</formula1>
    </dataValidation>
    <dataValidation type="list" allowBlank="1" showInputMessage="1" showErrorMessage="1" sqref="F7">
      <formula1>$F$6</formula1>
    </dataValidation>
  </dataValidations>
  <pageMargins left="0.39370078740157483" right="0.31496062992125984" top="0.59055118110236227" bottom="0.59055118110236227"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view="pageLayout" zoomScaleNormal="100" workbookViewId="0">
      <selection activeCell="G19" sqref="G19"/>
    </sheetView>
  </sheetViews>
  <sheetFormatPr baseColWidth="10" defaultRowHeight="15" x14ac:dyDescent="0.25"/>
  <cols>
    <col min="1" max="1" width="12.7109375" customWidth="1"/>
    <col min="2" max="2" width="12.140625" customWidth="1"/>
    <col min="4" max="4" width="8.140625" customWidth="1"/>
    <col min="6" max="6" width="7.140625" customWidth="1"/>
    <col min="8" max="8" width="14.5703125" customWidth="1"/>
  </cols>
  <sheetData>
    <row r="1" spans="1:12" ht="20.25" x14ac:dyDescent="0.3">
      <c r="A1" s="2" t="s">
        <v>0</v>
      </c>
      <c r="C1" s="3"/>
      <c r="D1" s="2"/>
      <c r="E1" s="2"/>
      <c r="F1" s="2"/>
    </row>
    <row r="2" spans="1:12" ht="11.25" customHeight="1" x14ac:dyDescent="0.3">
      <c r="A2" s="2"/>
      <c r="C2" s="3"/>
      <c r="D2" s="2"/>
      <c r="E2" s="2"/>
      <c r="F2" s="2"/>
    </row>
    <row r="3" spans="1:12" ht="20.25" customHeight="1" x14ac:dyDescent="0.25">
      <c r="A3" s="1" t="s">
        <v>26</v>
      </c>
      <c r="B3" s="80"/>
      <c r="C3" s="80"/>
      <c r="F3" s="1"/>
    </row>
    <row r="4" spans="1:12" ht="7.5" customHeight="1" x14ac:dyDescent="0.25">
      <c r="A4" s="1"/>
      <c r="F4" s="1"/>
    </row>
    <row r="5" spans="1:12" ht="18" x14ac:dyDescent="0.25">
      <c r="A5" s="1" t="s">
        <v>81</v>
      </c>
      <c r="B5" s="80" t="s">
        <v>90</v>
      </c>
      <c r="C5" s="18"/>
    </row>
    <row r="6" spans="1:12" ht="18.75" customHeight="1" x14ac:dyDescent="0.25">
      <c r="C6" s="1"/>
      <c r="G6" s="1"/>
    </row>
    <row r="7" spans="1:12" x14ac:dyDescent="0.25">
      <c r="A7" s="10" t="s">
        <v>23</v>
      </c>
      <c r="H7" s="12"/>
      <c r="I7" s="12"/>
      <c r="J7" s="12"/>
      <c r="K7" s="12"/>
      <c r="L7" s="12"/>
    </row>
    <row r="8" spans="1:12" x14ac:dyDescent="0.25">
      <c r="A8" s="8" t="s">
        <v>12</v>
      </c>
      <c r="B8" s="81"/>
      <c r="C8" s="81"/>
      <c r="D8" s="19" t="s">
        <v>13</v>
      </c>
      <c r="E8" s="83" t="s">
        <v>14</v>
      </c>
      <c r="F8" s="81"/>
      <c r="G8" s="80"/>
      <c r="H8" s="12"/>
      <c r="I8" s="12"/>
      <c r="J8" s="12"/>
      <c r="K8" s="12"/>
      <c r="L8" s="12"/>
    </row>
    <row r="9" spans="1:12" x14ac:dyDescent="0.25">
      <c r="B9" s="1"/>
      <c r="C9" s="82"/>
      <c r="D9" s="12"/>
      <c r="E9" s="12"/>
      <c r="F9" s="12"/>
      <c r="H9" s="12"/>
      <c r="I9" s="12"/>
      <c r="J9" s="12"/>
      <c r="K9" s="12"/>
      <c r="L9" s="12"/>
    </row>
    <row r="10" spans="1:12" x14ac:dyDescent="0.25">
      <c r="A10" s="8" t="s">
        <v>15</v>
      </c>
      <c r="B10" s="80"/>
      <c r="C10" s="83"/>
      <c r="D10" s="12"/>
      <c r="E10" s="12"/>
      <c r="F10" s="12"/>
      <c r="H10" s="12"/>
      <c r="I10" s="12"/>
      <c r="J10" s="12"/>
      <c r="K10" s="12"/>
      <c r="L10" s="12"/>
    </row>
    <row r="11" spans="1:12" x14ac:dyDescent="0.25">
      <c r="A11" s="8"/>
      <c r="B11" s="43"/>
      <c r="C11" s="44"/>
      <c r="D11" s="12"/>
      <c r="E11" s="12"/>
      <c r="F11" s="12"/>
      <c r="G11" s="12"/>
      <c r="H11" s="12"/>
      <c r="I11" s="12"/>
      <c r="J11" s="12"/>
      <c r="K11" s="12"/>
      <c r="L11" s="12"/>
    </row>
    <row r="12" spans="1:12" x14ac:dyDescent="0.25">
      <c r="A12" s="8"/>
      <c r="B12" s="12"/>
      <c r="C12" s="12"/>
      <c r="D12" s="12"/>
      <c r="E12" s="12"/>
      <c r="F12" s="12"/>
      <c r="G12" s="12"/>
      <c r="H12" s="12"/>
      <c r="I12" s="12"/>
      <c r="J12" s="12"/>
      <c r="K12" s="12"/>
      <c r="L12" s="12"/>
    </row>
    <row r="13" spans="1:12" x14ac:dyDescent="0.25">
      <c r="A13" s="8"/>
      <c r="C13" s="14"/>
      <c r="D13" s="12"/>
      <c r="E13" s="23"/>
      <c r="F13" s="12"/>
      <c r="G13" s="21"/>
      <c r="H13" s="12"/>
      <c r="I13" s="12"/>
      <c r="J13" s="12"/>
      <c r="K13" s="12"/>
      <c r="L13" s="12"/>
    </row>
    <row r="14" spans="1:12" x14ac:dyDescent="0.25">
      <c r="A14" s="32" t="s">
        <v>30</v>
      </c>
      <c r="B14" s="33"/>
      <c r="C14" s="33"/>
      <c r="D14" s="33"/>
      <c r="E14" s="33"/>
      <c r="F14" s="12"/>
      <c r="G14" s="12"/>
      <c r="H14" s="12"/>
      <c r="I14" s="12"/>
      <c r="J14" s="12"/>
      <c r="K14" s="12"/>
      <c r="L14" s="12"/>
    </row>
    <row r="15" spans="1:12" ht="18.75" customHeight="1" x14ac:dyDescent="0.25">
      <c r="A15" s="8" t="s">
        <v>31</v>
      </c>
      <c r="D15" s="19" t="s">
        <v>7</v>
      </c>
      <c r="E15" s="15">
        <v>1500</v>
      </c>
      <c r="F15" s="12"/>
      <c r="G15" s="78"/>
      <c r="H15" s="12"/>
      <c r="I15" s="12"/>
      <c r="J15" s="12"/>
      <c r="K15" s="12"/>
      <c r="L15" s="12"/>
    </row>
    <row r="16" spans="1:12" ht="24" customHeight="1" x14ac:dyDescent="0.25">
      <c r="A16" s="8"/>
      <c r="D16" s="19"/>
      <c r="E16" s="15"/>
      <c r="F16" s="12"/>
      <c r="G16" s="21"/>
      <c r="H16" s="12"/>
      <c r="I16" s="12"/>
      <c r="J16" s="12"/>
      <c r="K16" s="12"/>
      <c r="L16" s="12"/>
    </row>
    <row r="17" spans="1:12" x14ac:dyDescent="0.25">
      <c r="A17" s="36" t="s">
        <v>61</v>
      </c>
      <c r="B17" s="37"/>
      <c r="C17" s="37"/>
      <c r="D17" s="38"/>
      <c r="E17" s="37"/>
      <c r="F17" s="12"/>
      <c r="G17" s="21"/>
      <c r="H17" s="12"/>
      <c r="I17" s="12"/>
      <c r="J17" s="12"/>
      <c r="K17" s="12"/>
      <c r="L17" s="12"/>
    </row>
    <row r="18" spans="1:12" ht="18.75" customHeight="1" x14ac:dyDescent="0.25">
      <c r="A18" s="8" t="s">
        <v>64</v>
      </c>
      <c r="D18" s="19" t="s">
        <v>7</v>
      </c>
      <c r="E18" s="27">
        <v>40</v>
      </c>
      <c r="F18" s="12"/>
      <c r="G18" s="63"/>
      <c r="H18" s="56" t="s">
        <v>47</v>
      </c>
      <c r="I18" s="12"/>
      <c r="J18" s="12"/>
      <c r="K18" s="12"/>
      <c r="L18" s="12"/>
    </row>
    <row r="19" spans="1:12" ht="18.75" customHeight="1" x14ac:dyDescent="0.25">
      <c r="A19" s="8" t="s">
        <v>27</v>
      </c>
      <c r="C19" s="12"/>
      <c r="D19" s="19" t="s">
        <v>7</v>
      </c>
      <c r="E19" s="28">
        <v>40</v>
      </c>
      <c r="F19" s="12"/>
      <c r="G19" s="64">
        <f>'Detail BL, Bildung, GK'!G115</f>
        <v>0</v>
      </c>
      <c r="H19" s="12"/>
      <c r="I19" s="12"/>
      <c r="J19" s="12"/>
      <c r="K19" s="12"/>
      <c r="L19" s="12"/>
    </row>
    <row r="20" spans="1:12" ht="18.75" customHeight="1" x14ac:dyDescent="0.25">
      <c r="A20" s="8" t="s">
        <v>34</v>
      </c>
      <c r="D20" s="19" t="s">
        <v>7</v>
      </c>
      <c r="E20" s="27">
        <v>30</v>
      </c>
      <c r="F20" s="12"/>
      <c r="G20" s="64">
        <f>'Detail BL, Bildung, GK'!G115</f>
        <v>0</v>
      </c>
      <c r="H20" s="12"/>
      <c r="I20" s="12"/>
      <c r="J20" s="12"/>
      <c r="K20" s="12"/>
      <c r="L20" s="12"/>
    </row>
    <row r="21" spans="1:12" ht="18.75" customHeight="1" x14ac:dyDescent="0.25">
      <c r="A21" s="8" t="s">
        <v>35</v>
      </c>
      <c r="D21" s="19" t="s">
        <v>7</v>
      </c>
      <c r="E21" s="27">
        <v>80</v>
      </c>
      <c r="F21" s="12"/>
      <c r="G21" s="64">
        <f>'Detail BL, Bildung, GK'!I115</f>
        <v>0</v>
      </c>
      <c r="H21" s="12"/>
      <c r="I21" s="12"/>
      <c r="J21" s="12"/>
      <c r="K21" s="12"/>
      <c r="L21" s="12"/>
    </row>
    <row r="22" spans="1:12" ht="18.75" customHeight="1" x14ac:dyDescent="0.25">
      <c r="A22" s="8" t="s">
        <v>36</v>
      </c>
      <c r="D22" s="19" t="s">
        <v>7</v>
      </c>
      <c r="E22" s="27">
        <v>160</v>
      </c>
      <c r="F22" s="12"/>
      <c r="G22" s="64">
        <f>'Detail BL, Bildung, GK'!J115</f>
        <v>0</v>
      </c>
      <c r="I22" s="8"/>
      <c r="J22" s="12"/>
      <c r="K22" s="12"/>
      <c r="L22" s="12"/>
    </row>
    <row r="23" spans="1:12" ht="18.75" customHeight="1" x14ac:dyDescent="0.25">
      <c r="A23" s="8" t="s">
        <v>41</v>
      </c>
      <c r="D23" s="19" t="s">
        <v>7</v>
      </c>
      <c r="E23" s="24">
        <v>0.7</v>
      </c>
      <c r="F23" s="12"/>
      <c r="G23" s="64">
        <f>'Detail BL, Bildung, GK'!K115</f>
        <v>0</v>
      </c>
      <c r="I23" s="8"/>
      <c r="J23" s="12"/>
      <c r="K23" s="12"/>
      <c r="L23" s="12"/>
    </row>
    <row r="24" spans="1:12" ht="18.75" customHeight="1" x14ac:dyDescent="0.25">
      <c r="A24" s="16"/>
      <c r="B24" s="17"/>
      <c r="C24" s="17"/>
      <c r="D24" s="50"/>
      <c r="E24" s="51"/>
      <c r="F24" s="12"/>
      <c r="G24" s="64"/>
      <c r="I24" s="8"/>
      <c r="J24" s="12"/>
      <c r="K24" s="12"/>
      <c r="L24" s="12"/>
    </row>
    <row r="25" spans="1:12" ht="18.75" customHeight="1" x14ac:dyDescent="0.25">
      <c r="A25" s="45"/>
      <c r="B25" s="46"/>
      <c r="C25" s="47"/>
      <c r="D25" s="22"/>
      <c r="E25" s="52"/>
      <c r="F25" s="12"/>
      <c r="G25" s="64"/>
      <c r="I25" s="8"/>
      <c r="J25" s="12"/>
      <c r="K25" s="12"/>
      <c r="L25" s="12"/>
    </row>
    <row r="26" spans="1:12" ht="18.75" customHeight="1" x14ac:dyDescent="0.25">
      <c r="A26" s="8"/>
      <c r="D26" s="19"/>
      <c r="E26" s="27"/>
      <c r="F26" s="12"/>
      <c r="G26" s="21"/>
      <c r="I26" s="8"/>
      <c r="J26" s="12"/>
      <c r="K26" s="12"/>
      <c r="L26" s="12"/>
    </row>
    <row r="27" spans="1:12" x14ac:dyDescent="0.25">
      <c r="D27" s="12"/>
      <c r="E27" s="12"/>
      <c r="F27" s="10" t="s">
        <v>19</v>
      </c>
      <c r="G27" s="12"/>
      <c r="H27" s="12"/>
      <c r="I27" s="12"/>
      <c r="J27" s="12"/>
      <c r="K27" s="12"/>
      <c r="L27" s="12"/>
    </row>
    <row r="28" spans="1:12" x14ac:dyDescent="0.25">
      <c r="D28" s="12"/>
      <c r="E28" s="12"/>
      <c r="F28" s="10"/>
      <c r="G28" s="12"/>
      <c r="H28" s="12"/>
      <c r="I28" s="12"/>
      <c r="J28" s="12"/>
      <c r="K28" s="12"/>
      <c r="L28" s="12"/>
    </row>
    <row r="29" spans="1:12" x14ac:dyDescent="0.25">
      <c r="A29" s="62" t="s">
        <v>60</v>
      </c>
      <c r="D29" s="12"/>
      <c r="E29" s="12"/>
      <c r="F29" s="10"/>
      <c r="G29" s="12"/>
      <c r="H29" s="12"/>
      <c r="I29" s="12"/>
      <c r="J29" s="12"/>
      <c r="K29" s="12"/>
      <c r="L29" s="12"/>
    </row>
    <row r="30" spans="1:12" x14ac:dyDescent="0.25">
      <c r="A30" s="62"/>
      <c r="D30" s="12"/>
      <c r="E30" s="12"/>
      <c r="F30" s="10"/>
      <c r="G30" s="12"/>
      <c r="H30" s="12"/>
      <c r="I30" s="12"/>
      <c r="J30" s="12"/>
      <c r="K30" s="12"/>
      <c r="L30" s="12"/>
    </row>
    <row r="31" spans="1:12" x14ac:dyDescent="0.25">
      <c r="A31" s="62"/>
      <c r="D31" s="12"/>
      <c r="E31" s="12"/>
      <c r="F31" s="10"/>
      <c r="G31" s="12"/>
      <c r="H31" s="12"/>
      <c r="I31" s="12"/>
      <c r="J31" s="12"/>
      <c r="K31" s="12"/>
      <c r="L31" s="12"/>
    </row>
    <row r="32" spans="1:12" x14ac:dyDescent="0.25">
      <c r="A32" s="62"/>
      <c r="D32" s="12"/>
      <c r="E32" s="12"/>
      <c r="F32" s="10"/>
      <c r="G32" s="12"/>
      <c r="H32" s="12"/>
      <c r="I32" s="12"/>
      <c r="J32" s="12"/>
      <c r="K32" s="12"/>
      <c r="L32" s="12"/>
    </row>
    <row r="33" spans="1:12" x14ac:dyDescent="0.25">
      <c r="D33" s="12"/>
      <c r="E33" s="12"/>
      <c r="F33" s="10"/>
      <c r="G33" s="12"/>
      <c r="H33" s="12"/>
      <c r="I33" s="12"/>
      <c r="J33" s="12"/>
      <c r="K33" s="12"/>
      <c r="L33" s="12"/>
    </row>
    <row r="34" spans="1:12" x14ac:dyDescent="0.25">
      <c r="A34" s="11"/>
      <c r="B34" s="12"/>
      <c r="C34" s="12"/>
      <c r="D34" s="12"/>
      <c r="E34" s="12"/>
      <c r="F34" s="12"/>
      <c r="G34" s="12"/>
      <c r="H34" s="12"/>
      <c r="I34" s="12"/>
      <c r="J34" s="12"/>
      <c r="K34" s="12"/>
      <c r="L34" s="12"/>
    </row>
    <row r="35" spans="1:12" x14ac:dyDescent="0.25">
      <c r="A35" s="11" t="s">
        <v>69</v>
      </c>
      <c r="B35" s="12"/>
      <c r="C35" s="12"/>
      <c r="D35" s="12"/>
      <c r="E35" s="12"/>
      <c r="F35" s="12"/>
      <c r="G35" s="12"/>
      <c r="H35" s="12"/>
      <c r="I35" s="12"/>
      <c r="J35" s="12"/>
      <c r="K35" s="12"/>
      <c r="L35" s="12"/>
    </row>
    <row r="36" spans="1:12" x14ac:dyDescent="0.25">
      <c r="A36" s="11"/>
      <c r="B36" s="12"/>
      <c r="C36" s="12"/>
      <c r="D36" s="12"/>
      <c r="E36" s="12"/>
      <c r="F36" s="12"/>
      <c r="G36" s="12"/>
      <c r="H36" s="12"/>
      <c r="I36" s="12"/>
      <c r="J36" s="12"/>
      <c r="K36" s="12"/>
      <c r="L36" s="12"/>
    </row>
    <row r="37" spans="1:12" x14ac:dyDescent="0.25">
      <c r="A37" s="10" t="s">
        <v>20</v>
      </c>
      <c r="B37" s="12"/>
      <c r="C37" s="13"/>
      <c r="D37" s="13"/>
      <c r="E37" s="12"/>
      <c r="F37" s="12"/>
      <c r="G37" s="12"/>
      <c r="H37" s="12"/>
      <c r="I37" s="12"/>
      <c r="J37" s="12"/>
      <c r="K37" s="12"/>
      <c r="L37" s="12"/>
    </row>
    <row r="38" spans="1:12" x14ac:dyDescent="0.25">
      <c r="A38" s="8"/>
      <c r="B38" s="12"/>
      <c r="C38" s="12"/>
      <c r="D38" s="12"/>
      <c r="E38" s="12"/>
      <c r="F38" s="12"/>
      <c r="G38" s="12"/>
      <c r="H38" s="12"/>
      <c r="I38" s="12"/>
      <c r="J38" s="12"/>
      <c r="K38" s="12"/>
      <c r="L38" s="12"/>
    </row>
    <row r="39" spans="1:12" x14ac:dyDescent="0.25">
      <c r="A39" s="10" t="s">
        <v>21</v>
      </c>
      <c r="B39" s="12"/>
      <c r="C39" s="13"/>
      <c r="D39" s="13"/>
      <c r="E39" s="12"/>
      <c r="F39" s="12"/>
      <c r="G39" s="12"/>
      <c r="H39" s="12"/>
      <c r="I39" s="12"/>
      <c r="J39" s="12"/>
      <c r="K39" s="12"/>
      <c r="L39" s="12"/>
    </row>
    <row r="40" spans="1:12" x14ac:dyDescent="0.25">
      <c r="A40" s="9" t="s">
        <v>65</v>
      </c>
      <c r="B40" s="12"/>
      <c r="D40" s="12"/>
      <c r="E40" s="12"/>
      <c r="F40" s="12"/>
      <c r="G40" s="12"/>
      <c r="H40" s="12"/>
      <c r="I40" s="12"/>
      <c r="J40" s="12"/>
      <c r="K40" s="12"/>
      <c r="L40" s="12"/>
    </row>
    <row r="41" spans="1:12" x14ac:dyDescent="0.25">
      <c r="B41" s="12"/>
      <c r="C41" s="12"/>
      <c r="D41" s="12"/>
      <c r="E41" s="12"/>
      <c r="F41" s="12"/>
      <c r="G41" s="12"/>
      <c r="H41" s="12"/>
      <c r="I41" s="12"/>
      <c r="J41" s="12"/>
      <c r="K41" s="12"/>
      <c r="L41" s="12"/>
    </row>
    <row r="42" spans="1:12" x14ac:dyDescent="0.25">
      <c r="A42" s="12"/>
      <c r="B42" s="12"/>
      <c r="C42" s="12"/>
      <c r="D42" s="12"/>
      <c r="E42" s="12"/>
      <c r="F42" s="12"/>
      <c r="G42" s="12"/>
    </row>
    <row r="43" spans="1:12" x14ac:dyDescent="0.25">
      <c r="A43" s="12"/>
      <c r="B43" s="12"/>
      <c r="C43" s="12"/>
      <c r="D43" s="12"/>
      <c r="E43" s="12"/>
      <c r="F43" s="12"/>
      <c r="G43" s="12"/>
    </row>
    <row r="44" spans="1:12" x14ac:dyDescent="0.25">
      <c r="A44" s="12" t="s">
        <v>43</v>
      </c>
      <c r="B44" s="12" t="s">
        <v>44</v>
      </c>
      <c r="C44" s="12"/>
      <c r="D44" s="12"/>
      <c r="E44" s="12"/>
      <c r="F44" s="12"/>
      <c r="G44" s="12"/>
    </row>
    <row r="45" spans="1:12" x14ac:dyDescent="0.25">
      <c r="A45" s="12"/>
      <c r="B45" s="12"/>
      <c r="C45" s="12"/>
      <c r="D45" s="12"/>
      <c r="E45" s="12"/>
      <c r="F45" s="12"/>
      <c r="G45" s="12"/>
    </row>
  </sheetData>
  <sheetProtection algorithmName="SHA-512" hashValue="QYtzC4uQSm6KeFBaEsu3FtvAJO4/jRc7H+IVsXOtq/KFmCUutO/9Nw6tXoLKULFBu3qc8kzSNROnD9Pwpvb9Fw==" saltValue="tDWz+28n0JqzsPBwW8fyww==" spinCount="100000" sheet="1" objects="1" scenarios="1"/>
  <pageMargins left="0.70866141732283472" right="0.31496062992125984" top="0.39370078740157483" bottom="0.59055118110236227"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21"/>
  <sheetViews>
    <sheetView view="pageLayout" zoomScaleNormal="100" workbookViewId="0">
      <selection activeCell="J10" sqref="J10"/>
    </sheetView>
  </sheetViews>
  <sheetFormatPr baseColWidth="10" defaultRowHeight="15" x14ac:dyDescent="0.25"/>
  <cols>
    <col min="1" max="1" width="10.28515625" customWidth="1"/>
    <col min="2" max="2" width="43.42578125" customWidth="1"/>
    <col min="3" max="3" width="19.42578125" customWidth="1"/>
    <col min="4" max="4" width="6.28515625" customWidth="1"/>
    <col min="5" max="5" width="9.140625" customWidth="1"/>
    <col min="6" max="6" width="8.5703125" customWidth="1"/>
    <col min="7" max="9" width="8.28515625" customWidth="1"/>
    <col min="10" max="10" width="6" customWidth="1"/>
    <col min="11" max="11" width="7.140625" customWidth="1"/>
    <col min="12" max="12" width="23" customWidth="1"/>
    <col min="13" max="13" width="9.140625" customWidth="1"/>
  </cols>
  <sheetData>
    <row r="1" spans="1:11" ht="18" customHeight="1" x14ac:dyDescent="0.25">
      <c r="A1" s="153" t="s">
        <v>11</v>
      </c>
      <c r="B1" s="153"/>
    </row>
    <row r="2" spans="1:11" ht="11.25" customHeight="1" x14ac:dyDescent="0.25">
      <c r="A2" s="1"/>
      <c r="B2" s="1"/>
      <c r="C2" s="1"/>
      <c r="D2" s="1"/>
      <c r="E2" s="1"/>
      <c r="F2" s="1"/>
      <c r="G2" s="1"/>
      <c r="H2" s="1"/>
      <c r="I2" s="1"/>
      <c r="J2" s="1"/>
      <c r="K2" s="1"/>
    </row>
    <row r="3" spans="1:11" ht="18" x14ac:dyDescent="0.25">
      <c r="A3" s="17" t="str">
        <f>'Zusammenzug GR'!B3</f>
        <v>Markus</v>
      </c>
      <c r="B3" s="102" t="s">
        <v>98</v>
      </c>
      <c r="G3" s="2"/>
      <c r="H3" s="2"/>
      <c r="I3" s="2"/>
      <c r="J3" s="4"/>
      <c r="K3" s="1"/>
    </row>
    <row r="4" spans="1:11" x14ac:dyDescent="0.25">
      <c r="G4" s="1"/>
      <c r="H4" s="1"/>
      <c r="I4" s="1"/>
      <c r="J4" s="1"/>
      <c r="K4" s="1"/>
    </row>
    <row r="5" spans="1:11" ht="45" x14ac:dyDescent="0.25">
      <c r="A5" s="86" t="s">
        <v>4</v>
      </c>
      <c r="B5" s="87" t="s">
        <v>79</v>
      </c>
      <c r="C5" s="88" t="s">
        <v>5</v>
      </c>
      <c r="D5" s="109" t="s">
        <v>1</v>
      </c>
      <c r="E5" s="89" t="s">
        <v>2</v>
      </c>
      <c r="F5" s="110" t="s">
        <v>83</v>
      </c>
      <c r="G5" s="90" t="s">
        <v>3</v>
      </c>
      <c r="H5" s="90" t="s">
        <v>45</v>
      </c>
      <c r="I5" s="90" t="s">
        <v>46</v>
      </c>
      <c r="J5" s="137" t="s">
        <v>84</v>
      </c>
      <c r="K5" s="146" t="s">
        <v>85</v>
      </c>
    </row>
    <row r="6" spans="1:11" ht="15.75" thickBot="1" x14ac:dyDescent="0.3">
      <c r="A6" s="91"/>
      <c r="B6" s="92"/>
      <c r="C6" s="93"/>
      <c r="D6" s="147"/>
      <c r="E6" s="94">
        <v>30</v>
      </c>
      <c r="F6" s="115" t="s">
        <v>89</v>
      </c>
      <c r="G6" s="94">
        <v>60</v>
      </c>
      <c r="H6" s="94">
        <v>80</v>
      </c>
      <c r="I6" s="94">
        <v>160</v>
      </c>
      <c r="J6" s="139" t="s">
        <v>6</v>
      </c>
      <c r="K6" s="95" t="s">
        <v>7</v>
      </c>
    </row>
    <row r="7" spans="1:11" x14ac:dyDescent="0.25">
      <c r="A7" s="96"/>
      <c r="B7" s="97"/>
      <c r="C7" s="97"/>
      <c r="D7" s="144"/>
      <c r="E7" s="98">
        <f>IF(F7="Ja",0,IF(D7&lt;=3,D7*$E$6,0))</f>
        <v>0</v>
      </c>
      <c r="F7" s="144"/>
      <c r="G7" s="98">
        <f>IF(Tabelle32[[#This Row],[Abend-sitzung?]]="Ja",$G$6,0)</f>
        <v>0</v>
      </c>
      <c r="H7" s="98">
        <f>IF(Tabelle32[[#This Row],[Abend-sitzung?]]="Ja",0,IF(D7&lt;=3,0,IF(D7&lt;=5,$H$6,0)))</f>
        <v>0</v>
      </c>
      <c r="I7" s="98">
        <f t="shared" ref="I7:I70" si="0">IF(D7&gt;5,160,0)</f>
        <v>0</v>
      </c>
      <c r="J7" s="97"/>
      <c r="K7" s="99">
        <f t="shared" ref="K7:K15" si="1">J7*0.7</f>
        <v>0</v>
      </c>
    </row>
    <row r="8" spans="1:11" x14ac:dyDescent="0.25">
      <c r="A8" s="100"/>
      <c r="B8" s="97"/>
      <c r="C8" s="97"/>
      <c r="D8" s="144"/>
      <c r="E8" s="98">
        <f t="shared" ref="E8:E71" si="2">IF(F8="Ja",0,IF(D8&lt;=3,D8*$E$6,0))</f>
        <v>0</v>
      </c>
      <c r="F8" s="144"/>
      <c r="G8" s="98">
        <f>IF(Tabelle32[[#This Row],[Abend-sitzung?]]="Ja",$G$6,0)</f>
        <v>0</v>
      </c>
      <c r="H8" s="98">
        <f>IF(Tabelle32[[#This Row],[Abend-sitzung?]]="Ja",0,IF(D8&lt;=3,0,IF(D8&lt;=5,$H$6,0)))</f>
        <v>0</v>
      </c>
      <c r="I8" s="98">
        <f t="shared" si="0"/>
        <v>0</v>
      </c>
      <c r="J8" s="97"/>
      <c r="K8" s="99">
        <f t="shared" si="1"/>
        <v>0</v>
      </c>
    </row>
    <row r="9" spans="1:11" x14ac:dyDescent="0.25">
      <c r="A9" s="100"/>
      <c r="B9" s="97"/>
      <c r="C9" s="97"/>
      <c r="D9" s="144"/>
      <c r="E9" s="98">
        <f t="shared" si="2"/>
        <v>0</v>
      </c>
      <c r="F9" s="144"/>
      <c r="G9" s="98">
        <f>IF(Tabelle32[[#This Row],[Abend-sitzung?]]="Ja",$G$6,0)</f>
        <v>0</v>
      </c>
      <c r="H9" s="98">
        <f>IF(Tabelle32[[#This Row],[Abend-sitzung?]]="Ja",0,IF(D9&lt;=3,0,IF(D9&lt;=5,$H$6,0)))</f>
        <v>0</v>
      </c>
      <c r="I9" s="98">
        <f t="shared" si="0"/>
        <v>0</v>
      </c>
      <c r="J9" s="97"/>
      <c r="K9" s="99">
        <f t="shared" si="1"/>
        <v>0</v>
      </c>
    </row>
    <row r="10" spans="1:11" x14ac:dyDescent="0.25">
      <c r="A10" s="100"/>
      <c r="B10" s="97"/>
      <c r="C10" s="97"/>
      <c r="D10" s="144"/>
      <c r="E10" s="98">
        <f t="shared" si="2"/>
        <v>0</v>
      </c>
      <c r="F10" s="144"/>
      <c r="G10" s="98">
        <f>IF(Tabelle32[[#This Row],[Abend-sitzung?]]="Ja",$G$6,0)</f>
        <v>0</v>
      </c>
      <c r="H10" s="98">
        <f>IF(Tabelle32[[#This Row],[Abend-sitzung?]]="Ja",0,IF(D10&lt;=3,0,IF(D10&lt;=5,$H$6,0)))</f>
        <v>0</v>
      </c>
      <c r="I10" s="98">
        <f t="shared" si="0"/>
        <v>0</v>
      </c>
      <c r="J10" s="97"/>
      <c r="K10" s="99">
        <f t="shared" si="1"/>
        <v>0</v>
      </c>
    </row>
    <row r="11" spans="1:11" x14ac:dyDescent="0.25">
      <c r="A11" s="100"/>
      <c r="B11" s="97"/>
      <c r="C11" s="97"/>
      <c r="D11" s="144"/>
      <c r="E11" s="98">
        <f t="shared" si="2"/>
        <v>0</v>
      </c>
      <c r="F11" s="144"/>
      <c r="G11" s="98">
        <f>IF(Tabelle32[[#This Row],[Abend-sitzung?]]="Ja",$G$6,0)</f>
        <v>0</v>
      </c>
      <c r="H11" s="98">
        <f>IF(Tabelle32[[#This Row],[Abend-sitzung?]]="Ja",0,IF(D11&lt;=3,0,IF(D11&lt;=5,$H$6,0)))</f>
        <v>0</v>
      </c>
      <c r="I11" s="98">
        <f t="shared" si="0"/>
        <v>0</v>
      </c>
      <c r="J11" s="97"/>
      <c r="K11" s="99">
        <f t="shared" si="1"/>
        <v>0</v>
      </c>
    </row>
    <row r="12" spans="1:11" x14ac:dyDescent="0.25">
      <c r="A12" s="100"/>
      <c r="B12" s="97"/>
      <c r="C12" s="97"/>
      <c r="D12" s="144"/>
      <c r="E12" s="98">
        <f t="shared" si="2"/>
        <v>0</v>
      </c>
      <c r="F12" s="144"/>
      <c r="G12" s="98">
        <f>IF(Tabelle32[[#This Row],[Abend-sitzung?]]="Ja",$G$6,0)</f>
        <v>0</v>
      </c>
      <c r="H12" s="98">
        <f>IF(Tabelle32[[#This Row],[Abend-sitzung?]]="Ja",0,IF(D12&lt;=3,0,IF(D12&lt;=5,$H$6,0)))</f>
        <v>0</v>
      </c>
      <c r="I12" s="98">
        <f t="shared" si="0"/>
        <v>0</v>
      </c>
      <c r="J12" s="97"/>
      <c r="K12" s="99">
        <f t="shared" si="1"/>
        <v>0</v>
      </c>
    </row>
    <row r="13" spans="1:11" x14ac:dyDescent="0.25">
      <c r="A13" s="100"/>
      <c r="B13" s="97"/>
      <c r="C13" s="97"/>
      <c r="D13" s="144"/>
      <c r="E13" s="98">
        <f t="shared" si="2"/>
        <v>0</v>
      </c>
      <c r="F13" s="144"/>
      <c r="G13" s="98">
        <f>IF(Tabelle32[[#This Row],[Abend-sitzung?]]="Ja",$G$6,0)</f>
        <v>0</v>
      </c>
      <c r="H13" s="98">
        <f>IF(Tabelle32[[#This Row],[Abend-sitzung?]]="Ja",0,IF(D13&lt;=3,0,IF(D13&lt;=5,$H$6,0)))</f>
        <v>0</v>
      </c>
      <c r="I13" s="98">
        <f t="shared" si="0"/>
        <v>0</v>
      </c>
      <c r="J13" s="97"/>
      <c r="K13" s="99">
        <f t="shared" si="1"/>
        <v>0</v>
      </c>
    </row>
    <row r="14" spans="1:11" x14ac:dyDescent="0.25">
      <c r="A14" s="100"/>
      <c r="B14" s="97"/>
      <c r="C14" s="97"/>
      <c r="D14" s="144"/>
      <c r="E14" s="98">
        <f t="shared" si="2"/>
        <v>0</v>
      </c>
      <c r="F14" s="144"/>
      <c r="G14" s="98">
        <f>IF(Tabelle32[[#This Row],[Abend-sitzung?]]="Ja",$G$6,0)</f>
        <v>0</v>
      </c>
      <c r="H14" s="98">
        <f>IF(Tabelle32[[#This Row],[Abend-sitzung?]]="Ja",0,IF(D14&lt;=3,0,IF(D14&lt;=5,$H$6,0)))</f>
        <v>0</v>
      </c>
      <c r="I14" s="98">
        <f t="shared" si="0"/>
        <v>0</v>
      </c>
      <c r="J14" s="97"/>
      <c r="K14" s="99">
        <f t="shared" si="1"/>
        <v>0</v>
      </c>
    </row>
    <row r="15" spans="1:11" x14ac:dyDescent="0.25">
      <c r="A15" s="100"/>
      <c r="B15" s="97"/>
      <c r="C15" s="97"/>
      <c r="D15" s="144"/>
      <c r="E15" s="98">
        <f t="shared" si="2"/>
        <v>0</v>
      </c>
      <c r="F15" s="144"/>
      <c r="G15" s="98">
        <f>IF(Tabelle32[[#This Row],[Abend-sitzung?]]="Ja",$G$6,0)</f>
        <v>0</v>
      </c>
      <c r="H15" s="98">
        <f>IF(Tabelle32[[#This Row],[Abend-sitzung?]]="Ja",0,IF(D15&lt;=3,0,IF(D15&lt;=5,$H$6,0)))</f>
        <v>0</v>
      </c>
      <c r="I15" s="98">
        <f t="shared" si="0"/>
        <v>0</v>
      </c>
      <c r="J15" s="97"/>
      <c r="K15" s="99">
        <f t="shared" si="1"/>
        <v>0</v>
      </c>
    </row>
    <row r="16" spans="1:11" x14ac:dyDescent="0.25">
      <c r="A16" s="96"/>
      <c r="B16" s="97"/>
      <c r="C16" s="97"/>
      <c r="D16" s="144"/>
      <c r="E16" s="98">
        <f t="shared" si="2"/>
        <v>0</v>
      </c>
      <c r="F16" s="144"/>
      <c r="G16" s="98">
        <f>IF(Tabelle32[[#This Row],[Abend-sitzung?]]="Ja",$G$6,0)</f>
        <v>0</v>
      </c>
      <c r="H16" s="98">
        <f>IF(Tabelle32[[#This Row],[Abend-sitzung?]]="Ja",0,IF(D16&lt;=3,0,IF(D16&lt;=5,$H$6,0)))</f>
        <v>0</v>
      </c>
      <c r="I16" s="98">
        <f t="shared" si="0"/>
        <v>0</v>
      </c>
      <c r="J16" s="97"/>
      <c r="K16" s="99">
        <f>J16*0.7</f>
        <v>0</v>
      </c>
    </row>
    <row r="17" spans="1:11" x14ac:dyDescent="0.25">
      <c r="A17" s="100"/>
      <c r="B17" s="97"/>
      <c r="C17" s="97"/>
      <c r="D17" s="144"/>
      <c r="E17" s="98">
        <f t="shared" si="2"/>
        <v>0</v>
      </c>
      <c r="F17" s="144"/>
      <c r="G17" s="98">
        <f>IF(Tabelle32[[#This Row],[Abend-sitzung?]]="Ja",$G$6,0)</f>
        <v>0</v>
      </c>
      <c r="H17" s="98">
        <f>IF(Tabelle32[[#This Row],[Abend-sitzung?]]="Ja",0,IF(D17&lt;=3,0,IF(D17&lt;=5,$H$6,0)))</f>
        <v>0</v>
      </c>
      <c r="I17" s="98">
        <f t="shared" si="0"/>
        <v>0</v>
      </c>
      <c r="J17" s="97"/>
      <c r="K17" s="99">
        <f t="shared" ref="K17:K114" si="3">J17*0.7</f>
        <v>0</v>
      </c>
    </row>
    <row r="18" spans="1:11" x14ac:dyDescent="0.25">
      <c r="A18" s="100"/>
      <c r="B18" s="97"/>
      <c r="C18" s="97"/>
      <c r="D18" s="144"/>
      <c r="E18" s="98">
        <f t="shared" si="2"/>
        <v>0</v>
      </c>
      <c r="F18" s="144"/>
      <c r="G18" s="98">
        <f>IF(Tabelle32[[#This Row],[Abend-sitzung?]]="Ja",$G$6,0)</f>
        <v>0</v>
      </c>
      <c r="H18" s="98">
        <f>IF(Tabelle32[[#This Row],[Abend-sitzung?]]="Ja",0,IF(D18&lt;=3,0,IF(D18&lt;=5,$H$6,0)))</f>
        <v>0</v>
      </c>
      <c r="I18" s="98">
        <f t="shared" si="0"/>
        <v>0</v>
      </c>
      <c r="J18" s="97"/>
      <c r="K18" s="99">
        <f t="shared" si="3"/>
        <v>0</v>
      </c>
    </row>
    <row r="19" spans="1:11" x14ac:dyDescent="0.25">
      <c r="A19" s="100"/>
      <c r="B19" s="97"/>
      <c r="C19" s="97"/>
      <c r="D19" s="144"/>
      <c r="E19" s="98">
        <f t="shared" si="2"/>
        <v>0</v>
      </c>
      <c r="F19" s="144"/>
      <c r="G19" s="98">
        <f>IF(Tabelle32[[#This Row],[Abend-sitzung?]]="Ja",$G$6,0)</f>
        <v>0</v>
      </c>
      <c r="H19" s="98">
        <f>IF(Tabelle32[[#This Row],[Abend-sitzung?]]="Ja",0,IF(D19&lt;=3,0,IF(D19&lt;=5,$H$6,0)))</f>
        <v>0</v>
      </c>
      <c r="I19" s="98">
        <f t="shared" si="0"/>
        <v>0</v>
      </c>
      <c r="J19" s="97"/>
      <c r="K19" s="99">
        <f t="shared" si="3"/>
        <v>0</v>
      </c>
    </row>
    <row r="20" spans="1:11" x14ac:dyDescent="0.25">
      <c r="A20" s="100"/>
      <c r="B20" s="97"/>
      <c r="C20" s="97"/>
      <c r="D20" s="144"/>
      <c r="E20" s="98">
        <f t="shared" si="2"/>
        <v>0</v>
      </c>
      <c r="F20" s="144"/>
      <c r="G20" s="98">
        <f>IF(Tabelle32[[#This Row],[Abend-sitzung?]]="Ja",$G$6,0)</f>
        <v>0</v>
      </c>
      <c r="H20" s="98">
        <f>IF(Tabelle32[[#This Row],[Abend-sitzung?]]="Ja",0,IF(D20&lt;=3,0,IF(D20&lt;=5,$H$6,0)))</f>
        <v>0</v>
      </c>
      <c r="I20" s="98">
        <f t="shared" si="0"/>
        <v>0</v>
      </c>
      <c r="J20" s="97"/>
      <c r="K20" s="99">
        <f t="shared" si="3"/>
        <v>0</v>
      </c>
    </row>
    <row r="21" spans="1:11" x14ac:dyDescent="0.25">
      <c r="A21" s="100"/>
      <c r="B21" s="97"/>
      <c r="C21" s="97"/>
      <c r="D21" s="144"/>
      <c r="E21" s="98">
        <f t="shared" si="2"/>
        <v>0</v>
      </c>
      <c r="F21" s="144"/>
      <c r="G21" s="98">
        <f>IF(Tabelle32[[#This Row],[Abend-sitzung?]]="Ja",$G$6,0)</f>
        <v>0</v>
      </c>
      <c r="H21" s="98">
        <f>IF(Tabelle32[[#This Row],[Abend-sitzung?]]="Ja",0,IF(D21&lt;=3,0,IF(D21&lt;=5,$H$6,0)))</f>
        <v>0</v>
      </c>
      <c r="I21" s="98">
        <f t="shared" si="0"/>
        <v>0</v>
      </c>
      <c r="J21" s="97"/>
      <c r="K21" s="99">
        <f t="shared" si="3"/>
        <v>0</v>
      </c>
    </row>
    <row r="22" spans="1:11" x14ac:dyDescent="0.25">
      <c r="A22" s="100"/>
      <c r="B22" s="97"/>
      <c r="C22" s="97"/>
      <c r="D22" s="144"/>
      <c r="E22" s="98">
        <f t="shared" si="2"/>
        <v>0</v>
      </c>
      <c r="F22" s="144"/>
      <c r="G22" s="98">
        <f>IF(Tabelle32[[#This Row],[Abend-sitzung?]]="Ja",$G$6,0)</f>
        <v>0</v>
      </c>
      <c r="H22" s="98">
        <f>IF(Tabelle32[[#This Row],[Abend-sitzung?]]="Ja",0,IF(D22&lt;=3,0,IF(D22&lt;=5,$H$6,0)))</f>
        <v>0</v>
      </c>
      <c r="I22" s="98">
        <f t="shared" si="0"/>
        <v>0</v>
      </c>
      <c r="J22" s="97"/>
      <c r="K22" s="99">
        <f t="shared" si="3"/>
        <v>0</v>
      </c>
    </row>
    <row r="23" spans="1:11" x14ac:dyDescent="0.25">
      <c r="A23" s="100"/>
      <c r="B23" s="97"/>
      <c r="C23" s="97"/>
      <c r="D23" s="144"/>
      <c r="E23" s="98">
        <f t="shared" si="2"/>
        <v>0</v>
      </c>
      <c r="F23" s="144"/>
      <c r="G23" s="98">
        <f>IF(Tabelle32[[#This Row],[Abend-sitzung?]]="Ja",$G$6,0)</f>
        <v>0</v>
      </c>
      <c r="H23" s="98">
        <f>IF(Tabelle32[[#This Row],[Abend-sitzung?]]="Ja",0,IF(D23&lt;=3,0,IF(D23&lt;=5,$H$6,0)))</f>
        <v>0</v>
      </c>
      <c r="I23" s="98">
        <f t="shared" si="0"/>
        <v>0</v>
      </c>
      <c r="J23" s="97"/>
      <c r="K23" s="99">
        <f t="shared" si="3"/>
        <v>0</v>
      </c>
    </row>
    <row r="24" spans="1:11" x14ac:dyDescent="0.25">
      <c r="A24" s="100"/>
      <c r="B24" s="97"/>
      <c r="C24" s="97"/>
      <c r="D24" s="144"/>
      <c r="E24" s="98">
        <f t="shared" si="2"/>
        <v>0</v>
      </c>
      <c r="F24" s="144"/>
      <c r="G24" s="98">
        <f>IF(Tabelle32[[#This Row],[Abend-sitzung?]]="Ja",$G$6,0)</f>
        <v>0</v>
      </c>
      <c r="H24" s="98">
        <f>IF(Tabelle32[[#This Row],[Abend-sitzung?]]="Ja",0,IF(D24&lt;=3,0,IF(D24&lt;=5,$H$6,0)))</f>
        <v>0</v>
      </c>
      <c r="I24" s="98">
        <f t="shared" si="0"/>
        <v>0</v>
      </c>
      <c r="J24" s="97"/>
      <c r="K24" s="99">
        <f t="shared" si="3"/>
        <v>0</v>
      </c>
    </row>
    <row r="25" spans="1:11" x14ac:dyDescent="0.25">
      <c r="A25" s="100"/>
      <c r="B25" s="97"/>
      <c r="C25" s="97"/>
      <c r="D25" s="144"/>
      <c r="E25" s="98">
        <f t="shared" si="2"/>
        <v>0</v>
      </c>
      <c r="F25" s="144"/>
      <c r="G25" s="98">
        <f>IF(Tabelle32[[#This Row],[Abend-sitzung?]]="Ja",$G$6,0)</f>
        <v>0</v>
      </c>
      <c r="H25" s="98">
        <f>IF(Tabelle32[[#This Row],[Abend-sitzung?]]="Ja",0,IF(D25&lt;=3,0,IF(D25&lt;=5,$H$6,0)))</f>
        <v>0</v>
      </c>
      <c r="I25" s="98">
        <f t="shared" si="0"/>
        <v>0</v>
      </c>
      <c r="J25" s="97"/>
      <c r="K25" s="99">
        <f t="shared" si="3"/>
        <v>0</v>
      </c>
    </row>
    <row r="26" spans="1:11" x14ac:dyDescent="0.25">
      <c r="A26" s="100"/>
      <c r="B26" s="97"/>
      <c r="C26" s="97"/>
      <c r="D26" s="144"/>
      <c r="E26" s="98">
        <f t="shared" si="2"/>
        <v>0</v>
      </c>
      <c r="F26" s="144"/>
      <c r="G26" s="98">
        <f>IF(Tabelle32[[#This Row],[Abend-sitzung?]]="Ja",$G$6,0)</f>
        <v>0</v>
      </c>
      <c r="H26" s="98">
        <f>IF(Tabelle32[[#This Row],[Abend-sitzung?]]="Ja",0,IF(D26&lt;=3,0,IF(D26&lt;=5,$H$6,0)))</f>
        <v>0</v>
      </c>
      <c r="I26" s="98">
        <f t="shared" si="0"/>
        <v>0</v>
      </c>
      <c r="J26" s="97"/>
      <c r="K26" s="99">
        <f t="shared" si="3"/>
        <v>0</v>
      </c>
    </row>
    <row r="27" spans="1:11" x14ac:dyDescent="0.25">
      <c r="A27" s="100"/>
      <c r="B27" s="97"/>
      <c r="C27" s="97"/>
      <c r="D27" s="144"/>
      <c r="E27" s="98">
        <f t="shared" si="2"/>
        <v>0</v>
      </c>
      <c r="F27" s="144"/>
      <c r="G27" s="98">
        <f>IF(Tabelle32[[#This Row],[Abend-sitzung?]]="Ja",$G$6,0)</f>
        <v>0</v>
      </c>
      <c r="H27" s="98">
        <f>IF(Tabelle32[[#This Row],[Abend-sitzung?]]="Ja",0,IF(D27&lt;=3,0,IF(D27&lt;=5,$H$6,0)))</f>
        <v>0</v>
      </c>
      <c r="I27" s="98">
        <f t="shared" si="0"/>
        <v>0</v>
      </c>
      <c r="J27" s="97"/>
      <c r="K27" s="99">
        <f t="shared" si="3"/>
        <v>0</v>
      </c>
    </row>
    <row r="28" spans="1:11" x14ac:dyDescent="0.25">
      <c r="A28" s="100"/>
      <c r="B28" s="97"/>
      <c r="C28" s="97"/>
      <c r="D28" s="144"/>
      <c r="E28" s="98">
        <f t="shared" si="2"/>
        <v>0</v>
      </c>
      <c r="F28" s="144"/>
      <c r="G28" s="98">
        <f>IF(Tabelle32[[#This Row],[Abend-sitzung?]]="Ja",$G$6,0)</f>
        <v>0</v>
      </c>
      <c r="H28" s="98">
        <f>IF(Tabelle32[[#This Row],[Abend-sitzung?]]="Ja",0,IF(D28&lt;=3,0,IF(D28&lt;=5,$H$6,0)))</f>
        <v>0</v>
      </c>
      <c r="I28" s="98">
        <f t="shared" si="0"/>
        <v>0</v>
      </c>
      <c r="J28" s="97"/>
      <c r="K28" s="99">
        <f t="shared" si="3"/>
        <v>0</v>
      </c>
    </row>
    <row r="29" spans="1:11" x14ac:dyDescent="0.25">
      <c r="A29" s="100"/>
      <c r="B29" s="97"/>
      <c r="C29" s="97"/>
      <c r="D29" s="144"/>
      <c r="E29" s="98">
        <f t="shared" si="2"/>
        <v>0</v>
      </c>
      <c r="F29" s="144"/>
      <c r="G29" s="98">
        <f>IF(Tabelle32[[#This Row],[Abend-sitzung?]]="Ja",$G$6,0)</f>
        <v>0</v>
      </c>
      <c r="H29" s="98">
        <f>IF(Tabelle32[[#This Row],[Abend-sitzung?]]="Ja",0,IF(D29&lt;=3,0,IF(D29&lt;=5,$H$6,0)))</f>
        <v>0</v>
      </c>
      <c r="I29" s="98">
        <f t="shared" si="0"/>
        <v>0</v>
      </c>
      <c r="J29" s="97"/>
      <c r="K29" s="99">
        <f t="shared" si="3"/>
        <v>0</v>
      </c>
    </row>
    <row r="30" spans="1:11" x14ac:dyDescent="0.25">
      <c r="A30" s="100"/>
      <c r="B30" s="97"/>
      <c r="C30" s="97"/>
      <c r="D30" s="144"/>
      <c r="E30" s="98">
        <f t="shared" si="2"/>
        <v>0</v>
      </c>
      <c r="F30" s="144"/>
      <c r="G30" s="98">
        <f>IF(Tabelle32[[#This Row],[Abend-sitzung?]]="Ja",$G$6,0)</f>
        <v>0</v>
      </c>
      <c r="H30" s="98">
        <f>IF(Tabelle32[[#This Row],[Abend-sitzung?]]="Ja",0,IF(D30&lt;=3,0,IF(D30&lt;=5,$H$6,0)))</f>
        <v>0</v>
      </c>
      <c r="I30" s="98">
        <f t="shared" si="0"/>
        <v>0</v>
      </c>
      <c r="J30" s="97"/>
      <c r="K30" s="99">
        <f t="shared" si="3"/>
        <v>0</v>
      </c>
    </row>
    <row r="31" spans="1:11" x14ac:dyDescent="0.25">
      <c r="A31" s="96"/>
      <c r="B31" s="97"/>
      <c r="C31" s="97"/>
      <c r="D31" s="144"/>
      <c r="E31" s="98">
        <f t="shared" si="2"/>
        <v>0</v>
      </c>
      <c r="F31" s="144"/>
      <c r="G31" s="98">
        <f>IF(Tabelle32[[#This Row],[Abend-sitzung?]]="Ja",$G$6,0)</f>
        <v>0</v>
      </c>
      <c r="H31" s="98">
        <f>IF(Tabelle32[[#This Row],[Abend-sitzung?]]="Ja",0,IF(D31&lt;=3,0,IF(D31&lt;=5,$H$6,0)))</f>
        <v>0</v>
      </c>
      <c r="I31" s="98">
        <f t="shared" si="0"/>
        <v>0</v>
      </c>
      <c r="J31" s="97"/>
      <c r="K31" s="99">
        <f>J31*0.7</f>
        <v>0</v>
      </c>
    </row>
    <row r="32" spans="1:11" x14ac:dyDescent="0.25">
      <c r="A32" s="100"/>
      <c r="B32" s="97"/>
      <c r="C32" s="97"/>
      <c r="D32" s="144"/>
      <c r="E32" s="98">
        <f t="shared" si="2"/>
        <v>0</v>
      </c>
      <c r="F32" s="144"/>
      <c r="G32" s="98">
        <f>IF(Tabelle32[[#This Row],[Abend-sitzung?]]="Ja",$G$6,0)</f>
        <v>0</v>
      </c>
      <c r="H32" s="98">
        <f>IF(Tabelle32[[#This Row],[Abend-sitzung?]]="Ja",0,IF(D32&lt;=3,0,IF(D32&lt;=5,$H$6,0)))</f>
        <v>0</v>
      </c>
      <c r="I32" s="98">
        <f t="shared" si="0"/>
        <v>0</v>
      </c>
      <c r="J32" s="97"/>
      <c r="K32" s="99">
        <f t="shared" ref="K32:K35" si="4">J32*0.7</f>
        <v>0</v>
      </c>
    </row>
    <row r="33" spans="1:11" x14ac:dyDescent="0.25">
      <c r="A33" s="100"/>
      <c r="B33" s="97"/>
      <c r="C33" s="97"/>
      <c r="D33" s="144"/>
      <c r="E33" s="98">
        <f t="shared" si="2"/>
        <v>0</v>
      </c>
      <c r="F33" s="144"/>
      <c r="G33" s="98">
        <f>IF(Tabelle32[[#This Row],[Abend-sitzung?]]="Ja",$G$6,0)</f>
        <v>0</v>
      </c>
      <c r="H33" s="98">
        <f>IF(Tabelle32[[#This Row],[Abend-sitzung?]]="Ja",0,IF(D33&lt;=3,0,IF(D33&lt;=5,$H$6,0)))</f>
        <v>0</v>
      </c>
      <c r="I33" s="98">
        <f t="shared" si="0"/>
        <v>0</v>
      </c>
      <c r="J33" s="97"/>
      <c r="K33" s="99">
        <f t="shared" si="4"/>
        <v>0</v>
      </c>
    </row>
    <row r="34" spans="1:11" x14ac:dyDescent="0.25">
      <c r="A34" s="100"/>
      <c r="B34" s="97"/>
      <c r="C34" s="97"/>
      <c r="D34" s="144"/>
      <c r="E34" s="98">
        <f t="shared" si="2"/>
        <v>0</v>
      </c>
      <c r="F34" s="144"/>
      <c r="G34" s="98">
        <f>IF(Tabelle32[[#This Row],[Abend-sitzung?]]="Ja",$G$6,0)</f>
        <v>0</v>
      </c>
      <c r="H34" s="98">
        <f>IF(Tabelle32[[#This Row],[Abend-sitzung?]]="Ja",0,IF(D34&lt;=3,0,IF(D34&lt;=5,$H$6,0)))</f>
        <v>0</v>
      </c>
      <c r="I34" s="98">
        <f t="shared" si="0"/>
        <v>0</v>
      </c>
      <c r="J34" s="97"/>
      <c r="K34" s="99">
        <f t="shared" si="4"/>
        <v>0</v>
      </c>
    </row>
    <row r="35" spans="1:11" x14ac:dyDescent="0.25">
      <c r="A35" s="100"/>
      <c r="B35" s="97"/>
      <c r="C35" s="97"/>
      <c r="D35" s="144"/>
      <c r="E35" s="98">
        <f t="shared" si="2"/>
        <v>0</v>
      </c>
      <c r="F35" s="144"/>
      <c r="G35" s="98">
        <f>IF(Tabelle32[[#This Row],[Abend-sitzung?]]="Ja",$G$6,0)</f>
        <v>0</v>
      </c>
      <c r="H35" s="98">
        <f>IF(Tabelle32[[#This Row],[Abend-sitzung?]]="Ja",0,IF(D35&lt;=3,0,IF(D35&lt;=5,$H$6,0)))</f>
        <v>0</v>
      </c>
      <c r="I35" s="98">
        <f t="shared" si="0"/>
        <v>0</v>
      </c>
      <c r="J35" s="97"/>
      <c r="K35" s="99">
        <f t="shared" si="4"/>
        <v>0</v>
      </c>
    </row>
    <row r="36" spans="1:11" x14ac:dyDescent="0.25">
      <c r="A36" s="100"/>
      <c r="B36" s="97"/>
      <c r="C36" s="97"/>
      <c r="D36" s="144"/>
      <c r="E36" s="98">
        <f t="shared" si="2"/>
        <v>0</v>
      </c>
      <c r="F36" s="144"/>
      <c r="G36" s="98">
        <f>IF(Tabelle32[[#This Row],[Abend-sitzung?]]="Ja",$G$6,0)</f>
        <v>0</v>
      </c>
      <c r="H36" s="98">
        <f>IF(Tabelle32[[#This Row],[Abend-sitzung?]]="Ja",0,IF(D36&lt;=3,0,IF(D36&lt;=5,$H$6,0)))</f>
        <v>0</v>
      </c>
      <c r="I36" s="98">
        <f t="shared" si="0"/>
        <v>0</v>
      </c>
      <c r="J36" s="97"/>
      <c r="K36" s="99">
        <f t="shared" si="3"/>
        <v>0</v>
      </c>
    </row>
    <row r="37" spans="1:11" x14ac:dyDescent="0.25">
      <c r="A37" s="100"/>
      <c r="B37" s="97"/>
      <c r="C37" s="97"/>
      <c r="D37" s="144"/>
      <c r="E37" s="98">
        <f t="shared" si="2"/>
        <v>0</v>
      </c>
      <c r="F37" s="144"/>
      <c r="G37" s="98">
        <f>IF(Tabelle32[[#This Row],[Abend-sitzung?]]="Ja",$G$6,0)</f>
        <v>0</v>
      </c>
      <c r="H37" s="98">
        <f>IF(Tabelle32[[#This Row],[Abend-sitzung?]]="Ja",0,IF(D37&lt;=3,0,IF(D37&lt;=5,$H$6,0)))</f>
        <v>0</v>
      </c>
      <c r="I37" s="98">
        <f t="shared" si="0"/>
        <v>0</v>
      </c>
      <c r="J37" s="97"/>
      <c r="K37" s="99">
        <f t="shared" si="3"/>
        <v>0</v>
      </c>
    </row>
    <row r="38" spans="1:11" x14ac:dyDescent="0.25">
      <c r="A38" s="100"/>
      <c r="B38" s="97"/>
      <c r="C38" s="97"/>
      <c r="D38" s="144"/>
      <c r="E38" s="98">
        <f t="shared" si="2"/>
        <v>0</v>
      </c>
      <c r="F38" s="144"/>
      <c r="G38" s="98">
        <f>IF(Tabelle32[[#This Row],[Abend-sitzung?]]="Ja",$G$6,0)</f>
        <v>0</v>
      </c>
      <c r="H38" s="98">
        <f>IF(Tabelle32[[#This Row],[Abend-sitzung?]]="Ja",0,IF(D38&lt;=3,0,IF(D38&lt;=5,$H$6,0)))</f>
        <v>0</v>
      </c>
      <c r="I38" s="98">
        <f t="shared" si="0"/>
        <v>0</v>
      </c>
      <c r="J38" s="97"/>
      <c r="K38" s="99">
        <f t="shared" si="3"/>
        <v>0</v>
      </c>
    </row>
    <row r="39" spans="1:11" x14ac:dyDescent="0.25">
      <c r="A39" s="100"/>
      <c r="B39" s="97"/>
      <c r="C39" s="97"/>
      <c r="D39" s="144"/>
      <c r="E39" s="98">
        <f t="shared" si="2"/>
        <v>0</v>
      </c>
      <c r="F39" s="144"/>
      <c r="G39" s="98">
        <f>IF(Tabelle32[[#This Row],[Abend-sitzung?]]="Ja",$G$6,0)</f>
        <v>0</v>
      </c>
      <c r="H39" s="98">
        <f>IF(Tabelle32[[#This Row],[Abend-sitzung?]]="Ja",0,IF(D39&lt;=3,0,IF(D39&lt;=5,$H$6,0)))</f>
        <v>0</v>
      </c>
      <c r="I39" s="98">
        <f t="shared" si="0"/>
        <v>0</v>
      </c>
      <c r="J39" s="97"/>
      <c r="K39" s="99">
        <f t="shared" si="3"/>
        <v>0</v>
      </c>
    </row>
    <row r="40" spans="1:11" x14ac:dyDescent="0.25">
      <c r="A40" s="100"/>
      <c r="B40" s="97"/>
      <c r="C40" s="97"/>
      <c r="D40" s="144"/>
      <c r="E40" s="98">
        <f t="shared" si="2"/>
        <v>0</v>
      </c>
      <c r="F40" s="144"/>
      <c r="G40" s="98">
        <f>IF(Tabelle32[[#This Row],[Abend-sitzung?]]="Ja",$G$6,0)</f>
        <v>0</v>
      </c>
      <c r="H40" s="98">
        <f>IF(Tabelle32[[#This Row],[Abend-sitzung?]]="Ja",0,IF(D40&lt;=3,0,IF(D40&lt;=5,$H$6,0)))</f>
        <v>0</v>
      </c>
      <c r="I40" s="98">
        <f t="shared" si="0"/>
        <v>0</v>
      </c>
      <c r="J40" s="97"/>
      <c r="K40" s="99">
        <f t="shared" si="3"/>
        <v>0</v>
      </c>
    </row>
    <row r="41" spans="1:11" x14ac:dyDescent="0.25">
      <c r="A41" s="100"/>
      <c r="B41" s="97"/>
      <c r="C41" s="97"/>
      <c r="D41" s="144"/>
      <c r="E41" s="98">
        <f t="shared" si="2"/>
        <v>0</v>
      </c>
      <c r="F41" s="144"/>
      <c r="G41" s="98">
        <f>IF(Tabelle32[[#This Row],[Abend-sitzung?]]="Ja",$G$6,0)</f>
        <v>0</v>
      </c>
      <c r="H41" s="98">
        <f>IF(Tabelle32[[#This Row],[Abend-sitzung?]]="Ja",0,IF(D41&lt;=3,0,IF(D41&lt;=5,$H$6,0)))</f>
        <v>0</v>
      </c>
      <c r="I41" s="98">
        <f t="shared" si="0"/>
        <v>0</v>
      </c>
      <c r="J41" s="97"/>
      <c r="K41" s="99">
        <f t="shared" si="3"/>
        <v>0</v>
      </c>
    </row>
    <row r="42" spans="1:11" x14ac:dyDescent="0.25">
      <c r="A42" s="100"/>
      <c r="B42" s="97"/>
      <c r="C42" s="97"/>
      <c r="D42" s="144"/>
      <c r="E42" s="98">
        <f t="shared" si="2"/>
        <v>0</v>
      </c>
      <c r="F42" s="144"/>
      <c r="G42" s="98">
        <f>IF(Tabelle32[[#This Row],[Abend-sitzung?]]="Ja",$G$6,0)</f>
        <v>0</v>
      </c>
      <c r="H42" s="98">
        <f>IF(Tabelle32[[#This Row],[Abend-sitzung?]]="Ja",0,IF(D42&lt;=3,0,IF(D42&lt;=5,$H$6,0)))</f>
        <v>0</v>
      </c>
      <c r="I42" s="98">
        <f t="shared" si="0"/>
        <v>0</v>
      </c>
      <c r="J42" s="97"/>
      <c r="K42" s="99">
        <f t="shared" si="3"/>
        <v>0</v>
      </c>
    </row>
    <row r="43" spans="1:11" x14ac:dyDescent="0.25">
      <c r="A43" s="100"/>
      <c r="B43" s="97"/>
      <c r="C43" s="97"/>
      <c r="D43" s="144"/>
      <c r="E43" s="98">
        <f t="shared" si="2"/>
        <v>0</v>
      </c>
      <c r="F43" s="144"/>
      <c r="G43" s="98">
        <f>IF(Tabelle32[[#This Row],[Abend-sitzung?]]="Ja",$G$6,0)</f>
        <v>0</v>
      </c>
      <c r="H43" s="98">
        <f>IF(Tabelle32[[#This Row],[Abend-sitzung?]]="Ja",0,IF(D43&lt;=3,0,IF(D43&lt;=5,$H$6,0)))</f>
        <v>0</v>
      </c>
      <c r="I43" s="98">
        <f t="shared" si="0"/>
        <v>0</v>
      </c>
      <c r="J43" s="97"/>
      <c r="K43" s="99">
        <f t="shared" si="3"/>
        <v>0</v>
      </c>
    </row>
    <row r="44" spans="1:11" x14ac:dyDescent="0.25">
      <c r="A44" s="100"/>
      <c r="B44" s="97"/>
      <c r="C44" s="97"/>
      <c r="D44" s="144"/>
      <c r="E44" s="98">
        <f t="shared" si="2"/>
        <v>0</v>
      </c>
      <c r="F44" s="144"/>
      <c r="G44" s="98">
        <f>IF(Tabelle32[[#This Row],[Abend-sitzung?]]="Ja",$G$6,0)</f>
        <v>0</v>
      </c>
      <c r="H44" s="98">
        <f>IF(Tabelle32[[#This Row],[Abend-sitzung?]]="Ja",0,IF(D44&lt;=3,0,IF(D44&lt;=5,$H$6,0)))</f>
        <v>0</v>
      </c>
      <c r="I44" s="98">
        <f t="shared" si="0"/>
        <v>0</v>
      </c>
      <c r="J44" s="97"/>
      <c r="K44" s="99">
        <f t="shared" si="3"/>
        <v>0</v>
      </c>
    </row>
    <row r="45" spans="1:11" x14ac:dyDescent="0.25">
      <c r="A45" s="100"/>
      <c r="B45" s="97"/>
      <c r="C45" s="97"/>
      <c r="D45" s="144"/>
      <c r="E45" s="98">
        <f t="shared" si="2"/>
        <v>0</v>
      </c>
      <c r="F45" s="144"/>
      <c r="G45" s="98">
        <f>IF(Tabelle32[[#This Row],[Abend-sitzung?]]="Ja",$G$6,0)</f>
        <v>0</v>
      </c>
      <c r="H45" s="98">
        <f>IF(Tabelle32[[#This Row],[Abend-sitzung?]]="Ja",0,IF(D45&lt;=3,0,IF(D45&lt;=5,$H$6,0)))</f>
        <v>0</v>
      </c>
      <c r="I45" s="98">
        <f t="shared" si="0"/>
        <v>0</v>
      </c>
      <c r="J45" s="97"/>
      <c r="K45" s="99">
        <f t="shared" si="3"/>
        <v>0</v>
      </c>
    </row>
    <row r="46" spans="1:11" x14ac:dyDescent="0.25">
      <c r="A46" s="100"/>
      <c r="B46" s="97"/>
      <c r="C46" s="97"/>
      <c r="D46" s="144"/>
      <c r="E46" s="98">
        <f t="shared" si="2"/>
        <v>0</v>
      </c>
      <c r="F46" s="144"/>
      <c r="G46" s="98">
        <f>IF(Tabelle32[[#This Row],[Abend-sitzung?]]="Ja",$G$6,0)</f>
        <v>0</v>
      </c>
      <c r="H46" s="98">
        <f>IF(Tabelle32[[#This Row],[Abend-sitzung?]]="Ja",0,IF(D46&lt;=3,0,IF(D46&lt;=5,$H$6,0)))</f>
        <v>0</v>
      </c>
      <c r="I46" s="98">
        <f t="shared" si="0"/>
        <v>0</v>
      </c>
      <c r="J46" s="97"/>
      <c r="K46" s="99">
        <f t="shared" si="3"/>
        <v>0</v>
      </c>
    </row>
    <row r="47" spans="1:11" x14ac:dyDescent="0.25">
      <c r="A47" s="100"/>
      <c r="B47" s="97"/>
      <c r="C47" s="97"/>
      <c r="D47" s="144"/>
      <c r="E47" s="98">
        <f t="shared" si="2"/>
        <v>0</v>
      </c>
      <c r="F47" s="144"/>
      <c r="G47" s="98">
        <f>IF(Tabelle32[[#This Row],[Abend-sitzung?]]="Ja",$G$6,0)</f>
        <v>0</v>
      </c>
      <c r="H47" s="98">
        <f>IF(Tabelle32[[#This Row],[Abend-sitzung?]]="Ja",0,IF(D47&lt;=3,0,IF(D47&lt;=5,$H$6,0)))</f>
        <v>0</v>
      </c>
      <c r="I47" s="98">
        <f t="shared" si="0"/>
        <v>0</v>
      </c>
      <c r="J47" s="97"/>
      <c r="K47" s="99">
        <f t="shared" si="3"/>
        <v>0</v>
      </c>
    </row>
    <row r="48" spans="1:11" x14ac:dyDescent="0.25">
      <c r="A48" s="100"/>
      <c r="B48" s="97"/>
      <c r="C48" s="97"/>
      <c r="D48" s="144"/>
      <c r="E48" s="98">
        <f t="shared" si="2"/>
        <v>0</v>
      </c>
      <c r="F48" s="144"/>
      <c r="G48" s="98">
        <f>IF(Tabelle32[[#This Row],[Abend-sitzung?]]="Ja",$G$6,0)</f>
        <v>0</v>
      </c>
      <c r="H48" s="98">
        <f>IF(Tabelle32[[#This Row],[Abend-sitzung?]]="Ja",0,IF(D48&lt;=3,0,IF(D48&lt;=5,$H$6,0)))</f>
        <v>0</v>
      </c>
      <c r="I48" s="98">
        <f t="shared" si="0"/>
        <v>0</v>
      </c>
      <c r="J48" s="97"/>
      <c r="K48" s="99">
        <f t="shared" si="3"/>
        <v>0</v>
      </c>
    </row>
    <row r="49" spans="1:11" x14ac:dyDescent="0.25">
      <c r="A49" s="100"/>
      <c r="B49" s="97"/>
      <c r="C49" s="97"/>
      <c r="D49" s="144"/>
      <c r="E49" s="98">
        <f t="shared" si="2"/>
        <v>0</v>
      </c>
      <c r="F49" s="144"/>
      <c r="G49" s="98">
        <f>IF(Tabelle32[[#This Row],[Abend-sitzung?]]="Ja",$G$6,0)</f>
        <v>0</v>
      </c>
      <c r="H49" s="98">
        <f>IF(Tabelle32[[#This Row],[Abend-sitzung?]]="Ja",0,IF(D49&lt;=3,0,IF(D49&lt;=5,$H$6,0)))</f>
        <v>0</v>
      </c>
      <c r="I49" s="98">
        <f t="shared" si="0"/>
        <v>0</v>
      </c>
      <c r="J49" s="97"/>
      <c r="K49" s="99">
        <f t="shared" si="3"/>
        <v>0</v>
      </c>
    </row>
    <row r="50" spans="1:11" x14ac:dyDescent="0.25">
      <c r="A50" s="96"/>
      <c r="B50" s="97"/>
      <c r="C50" s="97"/>
      <c r="D50" s="144"/>
      <c r="E50" s="98">
        <f t="shared" si="2"/>
        <v>0</v>
      </c>
      <c r="F50" s="144"/>
      <c r="G50" s="98">
        <f>IF(Tabelle32[[#This Row],[Abend-sitzung?]]="Ja",$G$6,0)</f>
        <v>0</v>
      </c>
      <c r="H50" s="98">
        <f>IF(Tabelle32[[#This Row],[Abend-sitzung?]]="Ja",0,IF(D50&lt;=3,0,IF(D50&lt;=5,$H$6,0)))</f>
        <v>0</v>
      </c>
      <c r="I50" s="98">
        <f t="shared" si="0"/>
        <v>0</v>
      </c>
      <c r="J50" s="97"/>
      <c r="K50" s="99">
        <f>J50*0.7</f>
        <v>0</v>
      </c>
    </row>
    <row r="51" spans="1:11" x14ac:dyDescent="0.25">
      <c r="A51" s="100"/>
      <c r="B51" s="97"/>
      <c r="C51" s="97"/>
      <c r="D51" s="144"/>
      <c r="E51" s="98">
        <f t="shared" si="2"/>
        <v>0</v>
      </c>
      <c r="F51" s="144"/>
      <c r="G51" s="98">
        <f>IF(Tabelle32[[#This Row],[Abend-sitzung?]]="Ja",$G$6,0)</f>
        <v>0</v>
      </c>
      <c r="H51" s="98">
        <f>IF(Tabelle32[[#This Row],[Abend-sitzung?]]="Ja",0,IF(D51&lt;=3,0,IF(D51&lt;=5,$H$6,0)))</f>
        <v>0</v>
      </c>
      <c r="I51" s="98">
        <f t="shared" si="0"/>
        <v>0</v>
      </c>
      <c r="J51" s="97"/>
      <c r="K51" s="99">
        <f t="shared" ref="K51:K61" si="5">J51*0.7</f>
        <v>0</v>
      </c>
    </row>
    <row r="52" spans="1:11" x14ac:dyDescent="0.25">
      <c r="A52" s="100"/>
      <c r="B52" s="97"/>
      <c r="C52" s="97"/>
      <c r="D52" s="144"/>
      <c r="E52" s="98">
        <f t="shared" si="2"/>
        <v>0</v>
      </c>
      <c r="F52" s="144"/>
      <c r="G52" s="98">
        <f>IF(Tabelle32[[#This Row],[Abend-sitzung?]]="Ja",$G$6,0)</f>
        <v>0</v>
      </c>
      <c r="H52" s="98">
        <f>IF(Tabelle32[[#This Row],[Abend-sitzung?]]="Ja",0,IF(D52&lt;=3,0,IF(D52&lt;=5,$H$6,0)))</f>
        <v>0</v>
      </c>
      <c r="I52" s="98">
        <f t="shared" si="0"/>
        <v>0</v>
      </c>
      <c r="J52" s="97"/>
      <c r="K52" s="99">
        <f t="shared" si="5"/>
        <v>0</v>
      </c>
    </row>
    <row r="53" spans="1:11" x14ac:dyDescent="0.25">
      <c r="A53" s="100"/>
      <c r="B53" s="97"/>
      <c r="C53" s="97"/>
      <c r="D53" s="144"/>
      <c r="E53" s="98">
        <f t="shared" si="2"/>
        <v>0</v>
      </c>
      <c r="F53" s="144"/>
      <c r="G53" s="98">
        <f>IF(Tabelle32[[#This Row],[Abend-sitzung?]]="Ja",$G$6,0)</f>
        <v>0</v>
      </c>
      <c r="H53" s="98">
        <f>IF(Tabelle32[[#This Row],[Abend-sitzung?]]="Ja",0,IF(D53&lt;=3,0,IF(D53&lt;=5,$H$6,0)))</f>
        <v>0</v>
      </c>
      <c r="I53" s="98">
        <f t="shared" si="0"/>
        <v>0</v>
      </c>
      <c r="J53" s="97"/>
      <c r="K53" s="99">
        <f t="shared" si="5"/>
        <v>0</v>
      </c>
    </row>
    <row r="54" spans="1:11" x14ac:dyDescent="0.25">
      <c r="A54" s="100"/>
      <c r="B54" s="97"/>
      <c r="C54" s="97"/>
      <c r="D54" s="144"/>
      <c r="E54" s="98">
        <f t="shared" si="2"/>
        <v>0</v>
      </c>
      <c r="F54" s="144"/>
      <c r="G54" s="98">
        <f>IF(Tabelle32[[#This Row],[Abend-sitzung?]]="Ja",$G$6,0)</f>
        <v>0</v>
      </c>
      <c r="H54" s="98">
        <f>IF(Tabelle32[[#This Row],[Abend-sitzung?]]="Ja",0,IF(D54&lt;=3,0,IF(D54&lt;=5,$H$6,0)))</f>
        <v>0</v>
      </c>
      <c r="I54" s="98">
        <f t="shared" si="0"/>
        <v>0</v>
      </c>
      <c r="J54" s="97"/>
      <c r="K54" s="99">
        <f t="shared" si="5"/>
        <v>0</v>
      </c>
    </row>
    <row r="55" spans="1:11" x14ac:dyDescent="0.25">
      <c r="A55" s="100"/>
      <c r="B55" s="97"/>
      <c r="C55" s="97"/>
      <c r="D55" s="144"/>
      <c r="E55" s="98">
        <f t="shared" si="2"/>
        <v>0</v>
      </c>
      <c r="F55" s="144"/>
      <c r="G55" s="98">
        <f>IF(Tabelle32[[#This Row],[Abend-sitzung?]]="Ja",$G$6,0)</f>
        <v>0</v>
      </c>
      <c r="H55" s="98">
        <f>IF(Tabelle32[[#This Row],[Abend-sitzung?]]="Ja",0,IF(D55&lt;=3,0,IF(D55&lt;=5,$H$6,0)))</f>
        <v>0</v>
      </c>
      <c r="I55" s="98">
        <f t="shared" si="0"/>
        <v>0</v>
      </c>
      <c r="J55" s="97"/>
      <c r="K55" s="99">
        <f t="shared" si="5"/>
        <v>0</v>
      </c>
    </row>
    <row r="56" spans="1:11" x14ac:dyDescent="0.25">
      <c r="A56" s="100"/>
      <c r="B56" s="97"/>
      <c r="C56" s="97"/>
      <c r="D56" s="144"/>
      <c r="E56" s="98">
        <f t="shared" si="2"/>
        <v>0</v>
      </c>
      <c r="F56" s="144"/>
      <c r="G56" s="98">
        <f>IF(Tabelle32[[#This Row],[Abend-sitzung?]]="Ja",$G$6,0)</f>
        <v>0</v>
      </c>
      <c r="H56" s="98">
        <f>IF(Tabelle32[[#This Row],[Abend-sitzung?]]="Ja",0,IF(D56&lt;=3,0,IF(D56&lt;=5,$H$6,0)))</f>
        <v>0</v>
      </c>
      <c r="I56" s="98">
        <f t="shared" si="0"/>
        <v>0</v>
      </c>
      <c r="J56" s="97"/>
      <c r="K56" s="99">
        <f t="shared" si="5"/>
        <v>0</v>
      </c>
    </row>
    <row r="57" spans="1:11" x14ac:dyDescent="0.25">
      <c r="A57" s="100"/>
      <c r="B57" s="97"/>
      <c r="C57" s="97"/>
      <c r="D57" s="144"/>
      <c r="E57" s="98">
        <f t="shared" si="2"/>
        <v>0</v>
      </c>
      <c r="F57" s="144"/>
      <c r="G57" s="98">
        <f>IF(Tabelle32[[#This Row],[Abend-sitzung?]]="Ja",$G$6,0)</f>
        <v>0</v>
      </c>
      <c r="H57" s="98">
        <f>IF(Tabelle32[[#This Row],[Abend-sitzung?]]="Ja",0,IF(D57&lt;=3,0,IF(D57&lt;=5,$H$6,0)))</f>
        <v>0</v>
      </c>
      <c r="I57" s="98">
        <f t="shared" si="0"/>
        <v>0</v>
      </c>
      <c r="J57" s="97"/>
      <c r="K57" s="99">
        <f t="shared" si="5"/>
        <v>0</v>
      </c>
    </row>
    <row r="58" spans="1:11" x14ac:dyDescent="0.25">
      <c r="A58" s="100"/>
      <c r="B58" s="97"/>
      <c r="C58" s="97"/>
      <c r="D58" s="144"/>
      <c r="E58" s="98">
        <f t="shared" si="2"/>
        <v>0</v>
      </c>
      <c r="F58" s="144"/>
      <c r="G58" s="98">
        <f>IF(Tabelle32[[#This Row],[Abend-sitzung?]]="Ja",$G$6,0)</f>
        <v>0</v>
      </c>
      <c r="H58" s="98">
        <f>IF(Tabelle32[[#This Row],[Abend-sitzung?]]="Ja",0,IF(D58&lt;=3,0,IF(D58&lt;=5,$H$6,0)))</f>
        <v>0</v>
      </c>
      <c r="I58" s="98">
        <f t="shared" si="0"/>
        <v>0</v>
      </c>
      <c r="J58" s="97"/>
      <c r="K58" s="99">
        <f t="shared" si="5"/>
        <v>0</v>
      </c>
    </row>
    <row r="59" spans="1:11" x14ac:dyDescent="0.25">
      <c r="A59" s="100"/>
      <c r="B59" s="97"/>
      <c r="C59" s="97"/>
      <c r="D59" s="144"/>
      <c r="E59" s="98">
        <f t="shared" si="2"/>
        <v>0</v>
      </c>
      <c r="F59" s="144"/>
      <c r="G59" s="98">
        <f>IF(Tabelle32[[#This Row],[Abend-sitzung?]]="Ja",$G$6,0)</f>
        <v>0</v>
      </c>
      <c r="H59" s="98">
        <f>IF(Tabelle32[[#This Row],[Abend-sitzung?]]="Ja",0,IF(D59&lt;=3,0,IF(D59&lt;=5,$H$6,0)))</f>
        <v>0</v>
      </c>
      <c r="I59" s="98">
        <f t="shared" si="0"/>
        <v>0</v>
      </c>
      <c r="J59" s="97"/>
      <c r="K59" s="99">
        <f t="shared" si="5"/>
        <v>0</v>
      </c>
    </row>
    <row r="60" spans="1:11" x14ac:dyDescent="0.25">
      <c r="A60" s="100"/>
      <c r="B60" s="97"/>
      <c r="C60" s="97"/>
      <c r="D60" s="144"/>
      <c r="E60" s="98">
        <f t="shared" si="2"/>
        <v>0</v>
      </c>
      <c r="F60" s="144"/>
      <c r="G60" s="98">
        <f>IF(Tabelle32[[#This Row],[Abend-sitzung?]]="Ja",$G$6,0)</f>
        <v>0</v>
      </c>
      <c r="H60" s="98">
        <f>IF(Tabelle32[[#This Row],[Abend-sitzung?]]="Ja",0,IF(D60&lt;=3,0,IF(D60&lt;=5,$H$6,0)))</f>
        <v>0</v>
      </c>
      <c r="I60" s="98">
        <f t="shared" si="0"/>
        <v>0</v>
      </c>
      <c r="J60" s="97"/>
      <c r="K60" s="99">
        <f t="shared" si="5"/>
        <v>0</v>
      </c>
    </row>
    <row r="61" spans="1:11" x14ac:dyDescent="0.25">
      <c r="A61" s="100"/>
      <c r="B61" s="97"/>
      <c r="C61" s="97"/>
      <c r="D61" s="144"/>
      <c r="E61" s="98">
        <f t="shared" si="2"/>
        <v>0</v>
      </c>
      <c r="F61" s="144"/>
      <c r="G61" s="98">
        <f>IF(Tabelle32[[#This Row],[Abend-sitzung?]]="Ja",$G$6,0)</f>
        <v>0</v>
      </c>
      <c r="H61" s="98">
        <f>IF(Tabelle32[[#This Row],[Abend-sitzung?]]="Ja",0,IF(D61&lt;=3,0,IF(D61&lt;=5,$H$6,0)))</f>
        <v>0</v>
      </c>
      <c r="I61" s="98">
        <f t="shared" si="0"/>
        <v>0</v>
      </c>
      <c r="J61" s="97"/>
      <c r="K61" s="99">
        <f t="shared" si="5"/>
        <v>0</v>
      </c>
    </row>
    <row r="62" spans="1:11" x14ac:dyDescent="0.25">
      <c r="A62" s="100"/>
      <c r="B62" s="97"/>
      <c r="C62" s="97"/>
      <c r="D62" s="144"/>
      <c r="E62" s="98">
        <f t="shared" si="2"/>
        <v>0</v>
      </c>
      <c r="F62" s="144"/>
      <c r="G62" s="98">
        <f>IF(Tabelle32[[#This Row],[Abend-sitzung?]]="Ja",$G$6,0)</f>
        <v>0</v>
      </c>
      <c r="H62" s="98">
        <f>IF(Tabelle32[[#This Row],[Abend-sitzung?]]="Ja",0,IF(D62&lt;=3,0,IF(D62&lt;=5,$H$6,0)))</f>
        <v>0</v>
      </c>
      <c r="I62" s="98">
        <f t="shared" si="0"/>
        <v>0</v>
      </c>
      <c r="J62" s="97"/>
      <c r="K62" s="99">
        <f t="shared" si="3"/>
        <v>0</v>
      </c>
    </row>
    <row r="63" spans="1:11" x14ac:dyDescent="0.25">
      <c r="A63" s="100"/>
      <c r="B63" s="97"/>
      <c r="C63" s="97"/>
      <c r="D63" s="144"/>
      <c r="E63" s="98">
        <f t="shared" si="2"/>
        <v>0</v>
      </c>
      <c r="F63" s="144"/>
      <c r="G63" s="98">
        <f>IF(Tabelle32[[#This Row],[Abend-sitzung?]]="Ja",$G$6,0)</f>
        <v>0</v>
      </c>
      <c r="H63" s="98">
        <f>IF(Tabelle32[[#This Row],[Abend-sitzung?]]="Ja",0,IF(D63&lt;=3,0,IF(D63&lt;=5,$H$6,0)))</f>
        <v>0</v>
      </c>
      <c r="I63" s="98">
        <f t="shared" si="0"/>
        <v>0</v>
      </c>
      <c r="J63" s="97"/>
      <c r="K63" s="99">
        <f t="shared" si="3"/>
        <v>0</v>
      </c>
    </row>
    <row r="64" spans="1:11" x14ac:dyDescent="0.25">
      <c r="A64" s="100"/>
      <c r="B64" s="97"/>
      <c r="C64" s="97"/>
      <c r="D64" s="144"/>
      <c r="E64" s="98">
        <f>IF(F64="Ja",0,IF(D64&lt;=3,D64*$E$6,0))</f>
        <v>0</v>
      </c>
      <c r="F64" s="144"/>
      <c r="G64" s="98">
        <f>IF(Tabelle32[[#This Row],[Abend-sitzung?]]="Ja",$G$6,0)</f>
        <v>0</v>
      </c>
      <c r="H64" s="98">
        <f>IF(Tabelle32[[#This Row],[Abend-sitzung?]]="Ja",0,IF(D64&lt;=3,0,IF(D64&lt;=5,$H$6,0)))</f>
        <v>0</v>
      </c>
      <c r="I64" s="98">
        <f t="shared" si="0"/>
        <v>0</v>
      </c>
      <c r="J64" s="97"/>
      <c r="K64" s="99">
        <f t="shared" si="3"/>
        <v>0</v>
      </c>
    </row>
    <row r="65" spans="1:11" x14ac:dyDescent="0.25">
      <c r="A65" s="100"/>
      <c r="B65" s="97"/>
      <c r="C65" s="97"/>
      <c r="D65" s="144"/>
      <c r="E65" s="98">
        <f t="shared" si="2"/>
        <v>0</v>
      </c>
      <c r="F65" s="144"/>
      <c r="G65" s="98">
        <f>IF(Tabelle32[[#This Row],[Abend-sitzung?]]="Ja",$G$6,0)</f>
        <v>0</v>
      </c>
      <c r="H65" s="98">
        <f>IF(Tabelle32[[#This Row],[Abend-sitzung?]]="Ja",0,IF(D65&lt;=3,0,IF(D65&lt;=5,$H$6,0)))</f>
        <v>0</v>
      </c>
      <c r="I65" s="98">
        <f t="shared" si="0"/>
        <v>0</v>
      </c>
      <c r="J65" s="97"/>
      <c r="K65" s="99">
        <f t="shared" si="3"/>
        <v>0</v>
      </c>
    </row>
    <row r="66" spans="1:11" x14ac:dyDescent="0.25">
      <c r="A66" s="100"/>
      <c r="B66" s="97"/>
      <c r="C66" s="97"/>
      <c r="D66" s="144"/>
      <c r="E66" s="98">
        <f t="shared" si="2"/>
        <v>0</v>
      </c>
      <c r="F66" s="144"/>
      <c r="G66" s="98">
        <f>IF(Tabelle32[[#This Row],[Abend-sitzung?]]="Ja",$G$6,0)</f>
        <v>0</v>
      </c>
      <c r="H66" s="98">
        <f>IF(Tabelle32[[#This Row],[Abend-sitzung?]]="Ja",0,IF(D66&lt;=3,0,IF(D66&lt;=5,$H$6,0)))</f>
        <v>0</v>
      </c>
      <c r="I66" s="98">
        <f t="shared" si="0"/>
        <v>0</v>
      </c>
      <c r="J66" s="97"/>
      <c r="K66" s="99">
        <f t="shared" si="3"/>
        <v>0</v>
      </c>
    </row>
    <row r="67" spans="1:11" x14ac:dyDescent="0.25">
      <c r="A67" s="100"/>
      <c r="B67" s="97"/>
      <c r="C67" s="97"/>
      <c r="D67" s="144"/>
      <c r="E67" s="98">
        <f t="shared" si="2"/>
        <v>0</v>
      </c>
      <c r="F67" s="144"/>
      <c r="G67" s="98">
        <f>IF(Tabelle32[[#This Row],[Abend-sitzung?]]="Ja",$G$6,0)</f>
        <v>0</v>
      </c>
      <c r="H67" s="98">
        <f>IF(Tabelle32[[#This Row],[Abend-sitzung?]]="Ja",0,IF(D67&lt;=3,0,IF(D67&lt;=5,$H$6,0)))</f>
        <v>0</v>
      </c>
      <c r="I67" s="98">
        <f t="shared" si="0"/>
        <v>0</v>
      </c>
      <c r="J67" s="97"/>
      <c r="K67" s="99">
        <f t="shared" si="3"/>
        <v>0</v>
      </c>
    </row>
    <row r="68" spans="1:11" x14ac:dyDescent="0.25">
      <c r="A68" s="100"/>
      <c r="B68" s="97"/>
      <c r="C68" s="97"/>
      <c r="D68" s="144"/>
      <c r="E68" s="98">
        <f t="shared" si="2"/>
        <v>0</v>
      </c>
      <c r="F68" s="144"/>
      <c r="G68" s="98">
        <f>IF(Tabelle32[[#This Row],[Abend-sitzung?]]="Ja",$G$6,0)</f>
        <v>0</v>
      </c>
      <c r="H68" s="98">
        <f>IF(Tabelle32[[#This Row],[Abend-sitzung?]]="Ja",0,IF(D68&lt;=3,0,IF(D68&lt;=5,$H$6,0)))</f>
        <v>0</v>
      </c>
      <c r="I68" s="98">
        <f t="shared" si="0"/>
        <v>0</v>
      </c>
      <c r="J68" s="97"/>
      <c r="K68" s="99">
        <f t="shared" si="3"/>
        <v>0</v>
      </c>
    </row>
    <row r="69" spans="1:11" x14ac:dyDescent="0.25">
      <c r="A69" s="100"/>
      <c r="B69" s="97"/>
      <c r="C69" s="97"/>
      <c r="D69" s="144"/>
      <c r="E69" s="98">
        <f t="shared" si="2"/>
        <v>0</v>
      </c>
      <c r="F69" s="144"/>
      <c r="G69" s="98">
        <f>IF(Tabelle32[[#This Row],[Abend-sitzung?]]="Ja",$G$6,0)</f>
        <v>0</v>
      </c>
      <c r="H69" s="98">
        <f>IF(Tabelle32[[#This Row],[Abend-sitzung?]]="Ja",0,IF(D69&lt;=3,0,IF(D69&lt;=5,$H$6,0)))</f>
        <v>0</v>
      </c>
      <c r="I69" s="98">
        <f t="shared" si="0"/>
        <v>0</v>
      </c>
      <c r="J69" s="97"/>
      <c r="K69" s="99">
        <f t="shared" si="3"/>
        <v>0</v>
      </c>
    </row>
    <row r="70" spans="1:11" x14ac:dyDescent="0.25">
      <c r="A70" s="100"/>
      <c r="B70" s="97"/>
      <c r="C70" s="97"/>
      <c r="D70" s="144"/>
      <c r="E70" s="98">
        <f t="shared" si="2"/>
        <v>0</v>
      </c>
      <c r="F70" s="144"/>
      <c r="G70" s="98">
        <f>IF(Tabelle32[[#This Row],[Abend-sitzung?]]="Ja",$G$6,0)</f>
        <v>0</v>
      </c>
      <c r="H70" s="98">
        <f>IF(Tabelle32[[#This Row],[Abend-sitzung?]]="Ja",0,IF(D70&lt;=3,0,IF(D70&lt;=5,$H$6,0)))</f>
        <v>0</v>
      </c>
      <c r="I70" s="98">
        <f t="shared" si="0"/>
        <v>0</v>
      </c>
      <c r="J70" s="97"/>
      <c r="K70" s="99">
        <f t="shared" si="3"/>
        <v>0</v>
      </c>
    </row>
    <row r="71" spans="1:11" x14ac:dyDescent="0.25">
      <c r="A71" s="100"/>
      <c r="B71" s="97"/>
      <c r="C71" s="97"/>
      <c r="D71" s="144"/>
      <c r="E71" s="98">
        <f t="shared" si="2"/>
        <v>0</v>
      </c>
      <c r="F71" s="144"/>
      <c r="G71" s="98">
        <f>IF(Tabelle32[[#This Row],[Abend-sitzung?]]="Ja",$G$6,0)</f>
        <v>0</v>
      </c>
      <c r="H71" s="98">
        <f>IF(Tabelle32[[#This Row],[Abend-sitzung?]]="Ja",0,IF(D71&lt;=3,0,IF(D71&lt;=5,$H$6,0)))</f>
        <v>0</v>
      </c>
      <c r="I71" s="98">
        <f t="shared" ref="I71:I114" si="6">IF(D71&gt;5,160,0)</f>
        <v>0</v>
      </c>
      <c r="J71" s="97"/>
      <c r="K71" s="99">
        <f t="shared" si="3"/>
        <v>0</v>
      </c>
    </row>
    <row r="72" spans="1:11" x14ac:dyDescent="0.25">
      <c r="A72" s="100"/>
      <c r="B72" s="97"/>
      <c r="C72" s="97"/>
      <c r="D72" s="144"/>
      <c r="E72" s="98">
        <f t="shared" ref="E72:E114" si="7">IF(F72="Ja",0,IF(D72&lt;=3,D72*$E$6,0))</f>
        <v>0</v>
      </c>
      <c r="F72" s="144"/>
      <c r="G72" s="98">
        <f>IF(Tabelle32[[#This Row],[Abend-sitzung?]]="Ja",$G$6,0)</f>
        <v>0</v>
      </c>
      <c r="H72" s="98">
        <f>IF(Tabelle32[[#This Row],[Abend-sitzung?]]="Ja",0,IF(D72&lt;=3,0,IF(D72&lt;=5,$H$6,0)))</f>
        <v>0</v>
      </c>
      <c r="I72" s="98">
        <f t="shared" si="6"/>
        <v>0</v>
      </c>
      <c r="J72" s="97"/>
      <c r="K72" s="99">
        <f t="shared" si="3"/>
        <v>0</v>
      </c>
    </row>
    <row r="73" spans="1:11" x14ac:dyDescent="0.25">
      <c r="A73" s="100"/>
      <c r="B73" s="97"/>
      <c r="C73" s="97"/>
      <c r="D73" s="144"/>
      <c r="E73" s="98">
        <f t="shared" si="7"/>
        <v>0</v>
      </c>
      <c r="F73" s="144"/>
      <c r="G73" s="98">
        <f>IF(Tabelle32[[#This Row],[Abend-sitzung?]]="Ja",$G$6,0)</f>
        <v>0</v>
      </c>
      <c r="H73" s="98">
        <f>IF(Tabelle32[[#This Row],[Abend-sitzung?]]="Ja",0,IF(D73&lt;=3,0,IF(D73&lt;=5,$H$6,0)))</f>
        <v>0</v>
      </c>
      <c r="I73" s="98">
        <f t="shared" si="6"/>
        <v>0</v>
      </c>
      <c r="J73" s="97"/>
      <c r="K73" s="99">
        <f t="shared" si="3"/>
        <v>0</v>
      </c>
    </row>
    <row r="74" spans="1:11" x14ac:dyDescent="0.25">
      <c r="A74" s="100"/>
      <c r="B74" s="97"/>
      <c r="C74" s="97"/>
      <c r="D74" s="144"/>
      <c r="E74" s="98">
        <f t="shared" si="7"/>
        <v>0</v>
      </c>
      <c r="F74" s="144"/>
      <c r="G74" s="98">
        <f>IF(Tabelle32[[#This Row],[Abend-sitzung?]]="Ja",$G$6,0)</f>
        <v>0</v>
      </c>
      <c r="H74" s="98">
        <f>IF(Tabelle32[[#This Row],[Abend-sitzung?]]="Ja",0,IF(D74&lt;=3,0,IF(D74&lt;=5,$H$6,0)))</f>
        <v>0</v>
      </c>
      <c r="I74" s="98">
        <f t="shared" si="6"/>
        <v>0</v>
      </c>
      <c r="J74" s="97"/>
      <c r="K74" s="99">
        <f t="shared" si="3"/>
        <v>0</v>
      </c>
    </row>
    <row r="75" spans="1:11" x14ac:dyDescent="0.25">
      <c r="A75" s="100"/>
      <c r="B75" s="97"/>
      <c r="C75" s="97"/>
      <c r="D75" s="144"/>
      <c r="E75" s="98">
        <f t="shared" si="7"/>
        <v>0</v>
      </c>
      <c r="F75" s="144"/>
      <c r="G75" s="98">
        <f>IF(Tabelle32[[#This Row],[Abend-sitzung?]]="Ja",$G$6,0)</f>
        <v>0</v>
      </c>
      <c r="H75" s="98">
        <f>IF(Tabelle32[[#This Row],[Abend-sitzung?]]="Ja",0,IF(D75&lt;=3,0,IF(D75&lt;=5,$H$6,0)))</f>
        <v>0</v>
      </c>
      <c r="I75" s="98">
        <f t="shared" si="6"/>
        <v>0</v>
      </c>
      <c r="J75" s="97"/>
      <c r="K75" s="99">
        <f t="shared" si="3"/>
        <v>0</v>
      </c>
    </row>
    <row r="76" spans="1:11" x14ac:dyDescent="0.25">
      <c r="A76" s="100"/>
      <c r="B76" s="97"/>
      <c r="C76" s="97"/>
      <c r="D76" s="144"/>
      <c r="E76" s="98">
        <f t="shared" si="7"/>
        <v>0</v>
      </c>
      <c r="F76" s="144"/>
      <c r="G76" s="98">
        <f>IF(Tabelle32[[#This Row],[Abend-sitzung?]]="Ja",$G$6,0)</f>
        <v>0</v>
      </c>
      <c r="H76" s="98">
        <f>IF(Tabelle32[[#This Row],[Abend-sitzung?]]="Ja",0,IF(D76&lt;=3,0,IF(D76&lt;=5,$H$6,0)))</f>
        <v>0</v>
      </c>
      <c r="I76" s="98">
        <f t="shared" si="6"/>
        <v>0</v>
      </c>
      <c r="J76" s="97"/>
      <c r="K76" s="99">
        <f t="shared" si="3"/>
        <v>0</v>
      </c>
    </row>
    <row r="77" spans="1:11" x14ac:dyDescent="0.25">
      <c r="A77" s="100"/>
      <c r="B77" s="97"/>
      <c r="C77" s="97"/>
      <c r="D77" s="144"/>
      <c r="E77" s="98">
        <f t="shared" si="7"/>
        <v>0</v>
      </c>
      <c r="F77" s="144"/>
      <c r="G77" s="98">
        <f>IF(Tabelle32[[#This Row],[Abend-sitzung?]]="Ja",$G$6,0)</f>
        <v>0</v>
      </c>
      <c r="H77" s="98">
        <f>IF(Tabelle32[[#This Row],[Abend-sitzung?]]="Ja",0,IF(D77&lt;=3,0,IF(D77&lt;=5,$H$6,0)))</f>
        <v>0</v>
      </c>
      <c r="I77" s="98">
        <f t="shared" si="6"/>
        <v>0</v>
      </c>
      <c r="J77" s="97"/>
      <c r="K77" s="99">
        <f t="shared" si="3"/>
        <v>0</v>
      </c>
    </row>
    <row r="78" spans="1:11" x14ac:dyDescent="0.25">
      <c r="A78" s="100"/>
      <c r="B78" s="97"/>
      <c r="C78" s="97"/>
      <c r="D78" s="144"/>
      <c r="E78" s="98">
        <f t="shared" si="7"/>
        <v>0</v>
      </c>
      <c r="F78" s="144"/>
      <c r="G78" s="98">
        <f>IF(Tabelle32[[#This Row],[Abend-sitzung?]]="Ja",$G$6,0)</f>
        <v>0</v>
      </c>
      <c r="H78" s="98">
        <f>IF(Tabelle32[[#This Row],[Abend-sitzung?]]="Ja",0,IF(D78&lt;=3,0,IF(D78&lt;=5,$H$6,0)))</f>
        <v>0</v>
      </c>
      <c r="I78" s="98">
        <f t="shared" si="6"/>
        <v>0</v>
      </c>
      <c r="J78" s="97"/>
      <c r="K78" s="99">
        <f t="shared" si="3"/>
        <v>0</v>
      </c>
    </row>
    <row r="79" spans="1:11" x14ac:dyDescent="0.25">
      <c r="A79" s="100"/>
      <c r="B79" s="97"/>
      <c r="C79" s="97"/>
      <c r="D79" s="144"/>
      <c r="E79" s="98">
        <f t="shared" si="7"/>
        <v>0</v>
      </c>
      <c r="F79" s="144"/>
      <c r="G79" s="98">
        <f>IF(Tabelle32[[#This Row],[Abend-sitzung?]]="Ja",$G$6,0)</f>
        <v>0</v>
      </c>
      <c r="H79" s="98">
        <f>IF(Tabelle32[[#This Row],[Abend-sitzung?]]="Ja",0,IF(D79&lt;=3,0,IF(D79&lt;=5,$H$6,0)))</f>
        <v>0</v>
      </c>
      <c r="I79" s="98">
        <f t="shared" si="6"/>
        <v>0</v>
      </c>
      <c r="J79" s="97"/>
      <c r="K79" s="99">
        <f t="shared" si="3"/>
        <v>0</v>
      </c>
    </row>
    <row r="80" spans="1:11" x14ac:dyDescent="0.25">
      <c r="A80" s="100"/>
      <c r="B80" s="97"/>
      <c r="C80" s="97"/>
      <c r="D80" s="144"/>
      <c r="E80" s="98">
        <f t="shared" si="7"/>
        <v>0</v>
      </c>
      <c r="F80" s="144"/>
      <c r="G80" s="98">
        <f>IF(Tabelle32[[#This Row],[Abend-sitzung?]]="Ja",$G$6,0)</f>
        <v>0</v>
      </c>
      <c r="H80" s="98">
        <f>IF(Tabelle32[[#This Row],[Abend-sitzung?]]="Ja",0,IF(D80&lt;=3,0,IF(D80&lt;=5,$H$6,0)))</f>
        <v>0</v>
      </c>
      <c r="I80" s="98">
        <f t="shared" si="6"/>
        <v>0</v>
      </c>
      <c r="J80" s="97"/>
      <c r="K80" s="99">
        <f t="shared" si="3"/>
        <v>0</v>
      </c>
    </row>
    <row r="81" spans="1:11" x14ac:dyDescent="0.25">
      <c r="A81" s="100"/>
      <c r="B81" s="97"/>
      <c r="C81" s="97"/>
      <c r="D81" s="144"/>
      <c r="E81" s="98">
        <f t="shared" si="7"/>
        <v>0</v>
      </c>
      <c r="F81" s="144"/>
      <c r="G81" s="98">
        <f>IF(Tabelle32[[#This Row],[Abend-sitzung?]]="Ja",$G$6,0)</f>
        <v>0</v>
      </c>
      <c r="H81" s="98">
        <f>IF(Tabelle32[[#This Row],[Abend-sitzung?]]="Ja",0,IF(D81&lt;=3,0,IF(D81&lt;=5,$H$6,0)))</f>
        <v>0</v>
      </c>
      <c r="I81" s="98">
        <f t="shared" si="6"/>
        <v>0</v>
      </c>
      <c r="J81" s="97"/>
      <c r="K81" s="99">
        <f t="shared" si="3"/>
        <v>0</v>
      </c>
    </row>
    <row r="82" spans="1:11" x14ac:dyDescent="0.25">
      <c r="A82" s="100"/>
      <c r="B82" s="97"/>
      <c r="C82" s="97"/>
      <c r="D82" s="144"/>
      <c r="E82" s="98">
        <f t="shared" si="7"/>
        <v>0</v>
      </c>
      <c r="F82" s="144"/>
      <c r="G82" s="98">
        <f>IF(Tabelle32[[#This Row],[Abend-sitzung?]]="Ja",$G$6,0)</f>
        <v>0</v>
      </c>
      <c r="H82" s="98">
        <f>IF(Tabelle32[[#This Row],[Abend-sitzung?]]="Ja",0,IF(D82&lt;=3,0,IF(D82&lt;=5,$H$6,0)))</f>
        <v>0</v>
      </c>
      <c r="I82" s="98">
        <f t="shared" si="6"/>
        <v>0</v>
      </c>
      <c r="J82" s="97"/>
      <c r="K82" s="99">
        <f t="shared" si="3"/>
        <v>0</v>
      </c>
    </row>
    <row r="83" spans="1:11" x14ac:dyDescent="0.25">
      <c r="A83" s="100"/>
      <c r="B83" s="97"/>
      <c r="C83" s="97"/>
      <c r="D83" s="144"/>
      <c r="E83" s="98">
        <f t="shared" si="7"/>
        <v>0</v>
      </c>
      <c r="F83" s="144"/>
      <c r="G83" s="98">
        <f>IF(Tabelle32[[#This Row],[Abend-sitzung?]]="Ja",$G$6,0)</f>
        <v>0</v>
      </c>
      <c r="H83" s="98">
        <f>IF(Tabelle32[[#This Row],[Abend-sitzung?]]="Ja",0,IF(D83&lt;=3,0,IF(D83&lt;=5,$H$6,0)))</f>
        <v>0</v>
      </c>
      <c r="I83" s="98">
        <f t="shared" si="6"/>
        <v>0</v>
      </c>
      <c r="J83" s="97"/>
      <c r="K83" s="99">
        <f t="shared" si="3"/>
        <v>0</v>
      </c>
    </row>
    <row r="84" spans="1:11" x14ac:dyDescent="0.25">
      <c r="A84" s="100"/>
      <c r="B84" s="97"/>
      <c r="C84" s="97"/>
      <c r="D84" s="144"/>
      <c r="E84" s="98">
        <f t="shared" si="7"/>
        <v>0</v>
      </c>
      <c r="F84" s="144"/>
      <c r="G84" s="98">
        <f>IF(Tabelle32[[#This Row],[Abend-sitzung?]]="Ja",$G$6,0)</f>
        <v>0</v>
      </c>
      <c r="H84" s="98">
        <f>IF(Tabelle32[[#This Row],[Abend-sitzung?]]="Ja",0,IF(D84&lt;=3,0,IF(D84&lt;=5,$H$6,0)))</f>
        <v>0</v>
      </c>
      <c r="I84" s="98">
        <f t="shared" si="6"/>
        <v>0</v>
      </c>
      <c r="J84" s="97"/>
      <c r="K84" s="99">
        <f t="shared" si="3"/>
        <v>0</v>
      </c>
    </row>
    <row r="85" spans="1:11" x14ac:dyDescent="0.25">
      <c r="A85" s="100"/>
      <c r="B85" s="97"/>
      <c r="C85" s="97"/>
      <c r="D85" s="144"/>
      <c r="E85" s="98">
        <f t="shared" si="7"/>
        <v>0</v>
      </c>
      <c r="F85" s="144"/>
      <c r="G85" s="98">
        <f>IF(Tabelle32[[#This Row],[Abend-sitzung?]]="Ja",$G$6,0)</f>
        <v>0</v>
      </c>
      <c r="H85" s="98">
        <f>IF(Tabelle32[[#This Row],[Abend-sitzung?]]="Ja",0,IF(D85&lt;=3,0,IF(D85&lt;=5,$H$6,0)))</f>
        <v>0</v>
      </c>
      <c r="I85" s="98">
        <f t="shared" si="6"/>
        <v>0</v>
      </c>
      <c r="J85" s="97"/>
      <c r="K85" s="99">
        <f t="shared" si="3"/>
        <v>0</v>
      </c>
    </row>
    <row r="86" spans="1:11" x14ac:dyDescent="0.25">
      <c r="A86" s="100"/>
      <c r="B86" s="97"/>
      <c r="C86" s="97"/>
      <c r="D86" s="144"/>
      <c r="E86" s="98">
        <f t="shared" si="7"/>
        <v>0</v>
      </c>
      <c r="F86" s="144"/>
      <c r="G86" s="98">
        <f>IF(Tabelle32[[#This Row],[Abend-sitzung?]]="Ja",$G$6,0)</f>
        <v>0</v>
      </c>
      <c r="H86" s="98">
        <f>IF(Tabelle32[[#This Row],[Abend-sitzung?]]="Ja",0,IF(D86&lt;=3,0,IF(D86&lt;=5,$H$6,0)))</f>
        <v>0</v>
      </c>
      <c r="I86" s="98">
        <f t="shared" si="6"/>
        <v>0</v>
      </c>
      <c r="J86" s="97"/>
      <c r="K86" s="99">
        <f t="shared" si="3"/>
        <v>0</v>
      </c>
    </row>
    <row r="87" spans="1:11" x14ac:dyDescent="0.25">
      <c r="A87" s="100"/>
      <c r="B87" s="97"/>
      <c r="C87" s="97"/>
      <c r="D87" s="144"/>
      <c r="E87" s="98">
        <f t="shared" si="7"/>
        <v>0</v>
      </c>
      <c r="F87" s="144"/>
      <c r="G87" s="98">
        <f>IF(Tabelle32[[#This Row],[Abend-sitzung?]]="Ja",$G$6,0)</f>
        <v>0</v>
      </c>
      <c r="H87" s="98">
        <f>IF(Tabelle32[[#This Row],[Abend-sitzung?]]="Ja",0,IF(D87&lt;=3,0,IF(D87&lt;=5,$H$6,0)))</f>
        <v>0</v>
      </c>
      <c r="I87" s="98">
        <f t="shared" si="6"/>
        <v>0</v>
      </c>
      <c r="J87" s="97"/>
      <c r="K87" s="99">
        <f t="shared" si="3"/>
        <v>0</v>
      </c>
    </row>
    <row r="88" spans="1:11" x14ac:dyDescent="0.25">
      <c r="A88" s="100"/>
      <c r="B88" s="97"/>
      <c r="C88" s="97"/>
      <c r="D88" s="144"/>
      <c r="E88" s="98">
        <f t="shared" si="7"/>
        <v>0</v>
      </c>
      <c r="F88" s="144"/>
      <c r="G88" s="98">
        <f>IF(Tabelle32[[#This Row],[Abend-sitzung?]]="Ja",$G$6,0)</f>
        <v>0</v>
      </c>
      <c r="H88" s="98">
        <f>IF(Tabelle32[[#This Row],[Abend-sitzung?]]="Ja",0,IF(D88&lt;=3,0,IF(D88&lt;=5,$H$6,0)))</f>
        <v>0</v>
      </c>
      <c r="I88" s="98">
        <f t="shared" si="6"/>
        <v>0</v>
      </c>
      <c r="J88" s="97"/>
      <c r="K88" s="99">
        <f t="shared" si="3"/>
        <v>0</v>
      </c>
    </row>
    <row r="89" spans="1:11" x14ac:dyDescent="0.25">
      <c r="A89" s="100"/>
      <c r="B89" s="97"/>
      <c r="C89" s="97"/>
      <c r="D89" s="144"/>
      <c r="E89" s="98">
        <f t="shared" si="7"/>
        <v>0</v>
      </c>
      <c r="F89" s="144"/>
      <c r="G89" s="98">
        <f>IF(Tabelle32[[#This Row],[Abend-sitzung?]]="Ja",$G$6,0)</f>
        <v>0</v>
      </c>
      <c r="H89" s="98">
        <f>IF(Tabelle32[[#This Row],[Abend-sitzung?]]="Ja",0,IF(D89&lt;=3,0,IF(D89&lt;=5,$H$6,0)))</f>
        <v>0</v>
      </c>
      <c r="I89" s="98">
        <f t="shared" si="6"/>
        <v>0</v>
      </c>
      <c r="J89" s="97"/>
      <c r="K89" s="99">
        <f t="shared" si="3"/>
        <v>0</v>
      </c>
    </row>
    <row r="90" spans="1:11" x14ac:dyDescent="0.25">
      <c r="A90" s="100"/>
      <c r="B90" s="97"/>
      <c r="C90" s="97"/>
      <c r="D90" s="144"/>
      <c r="E90" s="98">
        <f t="shared" si="7"/>
        <v>0</v>
      </c>
      <c r="F90" s="144"/>
      <c r="G90" s="98">
        <f>IF(Tabelle32[[#This Row],[Abend-sitzung?]]="Ja",$G$6,0)</f>
        <v>0</v>
      </c>
      <c r="H90" s="98">
        <f>IF(Tabelle32[[#This Row],[Abend-sitzung?]]="Ja",0,IF(D90&lt;=3,0,IF(D90&lt;=5,$H$6,0)))</f>
        <v>0</v>
      </c>
      <c r="I90" s="98">
        <f t="shared" si="6"/>
        <v>0</v>
      </c>
      <c r="J90" s="97"/>
      <c r="K90" s="99">
        <f t="shared" si="3"/>
        <v>0</v>
      </c>
    </row>
    <row r="91" spans="1:11" x14ac:dyDescent="0.25">
      <c r="A91" s="100"/>
      <c r="B91" s="97"/>
      <c r="C91" s="97"/>
      <c r="D91" s="144"/>
      <c r="E91" s="98">
        <f t="shared" si="7"/>
        <v>0</v>
      </c>
      <c r="F91" s="144"/>
      <c r="G91" s="98">
        <f>IF(Tabelle32[[#This Row],[Abend-sitzung?]]="Ja",$G$6,0)</f>
        <v>0</v>
      </c>
      <c r="H91" s="98">
        <f>IF(Tabelle32[[#This Row],[Abend-sitzung?]]="Ja",0,IF(D91&lt;=3,0,IF(D91&lt;=5,$H$6,0)))</f>
        <v>0</v>
      </c>
      <c r="I91" s="98">
        <f t="shared" si="6"/>
        <v>0</v>
      </c>
      <c r="J91" s="97"/>
      <c r="K91" s="99">
        <f t="shared" si="3"/>
        <v>0</v>
      </c>
    </row>
    <row r="92" spans="1:11" x14ac:dyDescent="0.25">
      <c r="A92" s="100"/>
      <c r="B92" s="97"/>
      <c r="C92" s="97"/>
      <c r="D92" s="144"/>
      <c r="E92" s="98">
        <f t="shared" si="7"/>
        <v>0</v>
      </c>
      <c r="F92" s="144"/>
      <c r="G92" s="98">
        <f>IF(Tabelle32[[#This Row],[Abend-sitzung?]]="Ja",$G$6,0)</f>
        <v>0</v>
      </c>
      <c r="H92" s="98">
        <f>IF(Tabelle32[[#This Row],[Abend-sitzung?]]="Ja",0,IF(D92&lt;=3,0,IF(D92&lt;=5,$H$6,0)))</f>
        <v>0</v>
      </c>
      <c r="I92" s="98">
        <f t="shared" si="6"/>
        <v>0</v>
      </c>
      <c r="J92" s="97"/>
      <c r="K92" s="99">
        <f t="shared" si="3"/>
        <v>0</v>
      </c>
    </row>
    <row r="93" spans="1:11" x14ac:dyDescent="0.25">
      <c r="A93" s="100"/>
      <c r="B93" s="97"/>
      <c r="C93" s="97"/>
      <c r="D93" s="144"/>
      <c r="E93" s="98">
        <f t="shared" si="7"/>
        <v>0</v>
      </c>
      <c r="F93" s="144"/>
      <c r="G93" s="98">
        <f>IF(Tabelle32[[#This Row],[Abend-sitzung?]]="Ja",$G$6,0)</f>
        <v>0</v>
      </c>
      <c r="H93" s="98">
        <f>IF(Tabelle32[[#This Row],[Abend-sitzung?]]="Ja",0,IF(D93&lt;=3,0,IF(D93&lt;=5,$H$6,0)))</f>
        <v>0</v>
      </c>
      <c r="I93" s="98">
        <f t="shared" si="6"/>
        <v>0</v>
      </c>
      <c r="J93" s="97"/>
      <c r="K93" s="99">
        <f t="shared" si="3"/>
        <v>0</v>
      </c>
    </row>
    <row r="94" spans="1:11" x14ac:dyDescent="0.25">
      <c r="A94" s="55"/>
      <c r="B94" s="5"/>
      <c r="C94" s="5"/>
      <c r="D94" s="148"/>
      <c r="E94" s="98">
        <f t="shared" si="7"/>
        <v>0</v>
      </c>
      <c r="F94" s="144"/>
      <c r="G94" s="98">
        <f>IF(Tabelle32[[#This Row],[Abend-sitzung?]]="Ja",$G$6,0)</f>
        <v>0</v>
      </c>
      <c r="H94" s="98">
        <f>IF(Tabelle32[[#This Row],[Abend-sitzung?]]="Ja",0,IF(D94&lt;=3,0,IF(D94&lt;=5,$H$6,0)))</f>
        <v>0</v>
      </c>
      <c r="I94" s="98">
        <f t="shared" si="6"/>
        <v>0</v>
      </c>
      <c r="J94" s="97"/>
      <c r="K94" s="99">
        <f t="shared" si="3"/>
        <v>0</v>
      </c>
    </row>
    <row r="95" spans="1:11" x14ac:dyDescent="0.25">
      <c r="A95" s="100"/>
      <c r="B95" s="97"/>
      <c r="C95" s="97"/>
      <c r="D95" s="144"/>
      <c r="E95" s="98">
        <f t="shared" si="7"/>
        <v>0</v>
      </c>
      <c r="F95" s="144"/>
      <c r="G95" s="98">
        <f>IF(Tabelle32[[#This Row],[Abend-sitzung?]]="Ja",$G$6,0)</f>
        <v>0</v>
      </c>
      <c r="H95" s="98">
        <f>IF(Tabelle32[[#This Row],[Abend-sitzung?]]="Ja",0,IF(D95&lt;=3,0,IF(D95&lt;=5,$H$6,0)))</f>
        <v>0</v>
      </c>
      <c r="I95" s="98">
        <f t="shared" si="6"/>
        <v>0</v>
      </c>
      <c r="J95" s="97"/>
      <c r="K95" s="99">
        <f t="shared" si="3"/>
        <v>0</v>
      </c>
    </row>
    <row r="96" spans="1:11" x14ac:dyDescent="0.25">
      <c r="A96" s="100"/>
      <c r="B96" s="97"/>
      <c r="C96" s="97"/>
      <c r="D96" s="144"/>
      <c r="E96" s="98">
        <f t="shared" si="7"/>
        <v>0</v>
      </c>
      <c r="F96" s="144"/>
      <c r="G96" s="98">
        <f>IF(Tabelle32[[#This Row],[Abend-sitzung?]]="Ja",$G$6,0)</f>
        <v>0</v>
      </c>
      <c r="H96" s="98">
        <f>IF(Tabelle32[[#This Row],[Abend-sitzung?]]="Ja",0,IF(D96&lt;=3,0,IF(D96&lt;=5,$H$6,0)))</f>
        <v>0</v>
      </c>
      <c r="I96" s="98">
        <f t="shared" si="6"/>
        <v>0</v>
      </c>
      <c r="J96" s="97"/>
      <c r="K96" s="99">
        <f t="shared" si="3"/>
        <v>0</v>
      </c>
    </row>
    <row r="97" spans="1:11" x14ac:dyDescent="0.25">
      <c r="A97" s="100"/>
      <c r="B97" s="97"/>
      <c r="C97" s="97"/>
      <c r="D97" s="144"/>
      <c r="E97" s="98">
        <f t="shared" si="7"/>
        <v>0</v>
      </c>
      <c r="F97" s="144"/>
      <c r="G97" s="98">
        <f>IF(Tabelle32[[#This Row],[Abend-sitzung?]]="Ja",$G$6,0)</f>
        <v>0</v>
      </c>
      <c r="H97" s="98">
        <f>IF(Tabelle32[[#This Row],[Abend-sitzung?]]="Ja",0,IF(D97&lt;=3,0,IF(D97&lt;=5,$H$6,0)))</f>
        <v>0</v>
      </c>
      <c r="I97" s="98">
        <f t="shared" si="6"/>
        <v>0</v>
      </c>
      <c r="J97" s="97"/>
      <c r="K97" s="99">
        <f t="shared" si="3"/>
        <v>0</v>
      </c>
    </row>
    <row r="98" spans="1:11" x14ac:dyDescent="0.25">
      <c r="A98" s="100"/>
      <c r="B98" s="97"/>
      <c r="C98" s="97"/>
      <c r="D98" s="144"/>
      <c r="E98" s="98">
        <f t="shared" si="7"/>
        <v>0</v>
      </c>
      <c r="F98" s="144"/>
      <c r="G98" s="98">
        <f>IF(Tabelle32[[#This Row],[Abend-sitzung?]]="Ja",$G$6,0)</f>
        <v>0</v>
      </c>
      <c r="H98" s="98">
        <f>IF(Tabelle32[[#This Row],[Abend-sitzung?]]="Ja",0,IF(D98&lt;=3,0,IF(D98&lt;=5,$H$6,0)))</f>
        <v>0</v>
      </c>
      <c r="I98" s="98">
        <f t="shared" si="6"/>
        <v>0</v>
      </c>
      <c r="J98" s="97"/>
      <c r="K98" s="99">
        <f t="shared" si="3"/>
        <v>0</v>
      </c>
    </row>
    <row r="99" spans="1:11" x14ac:dyDescent="0.25">
      <c r="A99" s="100"/>
      <c r="B99" s="97"/>
      <c r="C99" s="97"/>
      <c r="D99" s="144"/>
      <c r="E99" s="98">
        <f t="shared" si="7"/>
        <v>0</v>
      </c>
      <c r="F99" s="144"/>
      <c r="G99" s="98">
        <f>IF(Tabelle32[[#This Row],[Abend-sitzung?]]="Ja",$G$6,0)</f>
        <v>0</v>
      </c>
      <c r="H99" s="98">
        <f>IF(Tabelle32[[#This Row],[Abend-sitzung?]]="Ja",0,IF(D99&lt;=3,0,IF(D99&lt;=5,$H$6,0)))</f>
        <v>0</v>
      </c>
      <c r="I99" s="98">
        <f t="shared" si="6"/>
        <v>0</v>
      </c>
      <c r="J99" s="97"/>
      <c r="K99" s="99">
        <f t="shared" si="3"/>
        <v>0</v>
      </c>
    </row>
    <row r="100" spans="1:11" x14ac:dyDescent="0.25">
      <c r="A100" s="100"/>
      <c r="B100" s="97"/>
      <c r="C100" s="97"/>
      <c r="D100" s="144"/>
      <c r="E100" s="98">
        <f t="shared" si="7"/>
        <v>0</v>
      </c>
      <c r="F100" s="144"/>
      <c r="G100" s="98">
        <f>IF(Tabelle32[[#This Row],[Abend-sitzung?]]="Ja",$G$6,0)</f>
        <v>0</v>
      </c>
      <c r="H100" s="98">
        <f>IF(Tabelle32[[#This Row],[Abend-sitzung?]]="Ja",0,IF(D100&lt;=3,0,IF(D100&lt;=5,$H$6,0)))</f>
        <v>0</v>
      </c>
      <c r="I100" s="98">
        <f t="shared" si="6"/>
        <v>0</v>
      </c>
      <c r="J100" s="97"/>
      <c r="K100" s="99">
        <f t="shared" si="3"/>
        <v>0</v>
      </c>
    </row>
    <row r="101" spans="1:11" x14ac:dyDescent="0.25">
      <c r="A101" s="100"/>
      <c r="B101" s="97"/>
      <c r="C101" s="97"/>
      <c r="D101" s="144"/>
      <c r="E101" s="98">
        <f t="shared" si="7"/>
        <v>0</v>
      </c>
      <c r="F101" s="144"/>
      <c r="G101" s="98">
        <f>IF(Tabelle32[[#This Row],[Abend-sitzung?]]="Ja",$G$6,0)</f>
        <v>0</v>
      </c>
      <c r="H101" s="98">
        <f>IF(Tabelle32[[#This Row],[Abend-sitzung?]]="Ja",0,IF(D101&lt;=3,0,IF(D101&lt;=5,$H$6,0)))</f>
        <v>0</v>
      </c>
      <c r="I101" s="98">
        <f t="shared" si="6"/>
        <v>0</v>
      </c>
      <c r="J101" s="97"/>
      <c r="K101" s="99">
        <f t="shared" si="3"/>
        <v>0</v>
      </c>
    </row>
    <row r="102" spans="1:11" x14ac:dyDescent="0.25">
      <c r="A102" s="100"/>
      <c r="B102" s="97"/>
      <c r="C102" s="97"/>
      <c r="D102" s="144"/>
      <c r="E102" s="98">
        <f t="shared" si="7"/>
        <v>0</v>
      </c>
      <c r="F102" s="144"/>
      <c r="G102" s="98">
        <f>IF(Tabelle32[[#This Row],[Abend-sitzung?]]="Ja",$G$6,0)</f>
        <v>0</v>
      </c>
      <c r="H102" s="98">
        <f>IF(Tabelle32[[#This Row],[Abend-sitzung?]]="Ja",0,IF(D102&lt;=3,0,IF(D102&lt;=5,$H$6,0)))</f>
        <v>0</v>
      </c>
      <c r="I102" s="98">
        <f t="shared" si="6"/>
        <v>0</v>
      </c>
      <c r="J102" s="97"/>
      <c r="K102" s="99">
        <f t="shared" si="3"/>
        <v>0</v>
      </c>
    </row>
    <row r="103" spans="1:11" x14ac:dyDescent="0.25">
      <c r="A103" s="100"/>
      <c r="B103" s="97"/>
      <c r="C103" s="97"/>
      <c r="D103" s="144"/>
      <c r="E103" s="98">
        <f t="shared" si="7"/>
        <v>0</v>
      </c>
      <c r="F103" s="144"/>
      <c r="G103" s="98">
        <f>IF(Tabelle32[[#This Row],[Abend-sitzung?]]="Ja",$G$6,0)</f>
        <v>0</v>
      </c>
      <c r="H103" s="98">
        <f>IF(Tabelle32[[#This Row],[Abend-sitzung?]]="Ja",0,IF(D103&lt;=3,0,IF(D103&lt;=5,$H$6,0)))</f>
        <v>0</v>
      </c>
      <c r="I103" s="98">
        <f t="shared" si="6"/>
        <v>0</v>
      </c>
      <c r="J103" s="97"/>
      <c r="K103" s="99">
        <f t="shared" si="3"/>
        <v>0</v>
      </c>
    </row>
    <row r="104" spans="1:11" x14ac:dyDescent="0.25">
      <c r="A104" s="100"/>
      <c r="B104" s="97"/>
      <c r="C104" s="97"/>
      <c r="D104" s="144"/>
      <c r="E104" s="98">
        <f t="shared" si="7"/>
        <v>0</v>
      </c>
      <c r="F104" s="144"/>
      <c r="G104" s="98">
        <f>IF(Tabelle32[[#This Row],[Abend-sitzung?]]="Ja",$G$6,0)</f>
        <v>0</v>
      </c>
      <c r="H104" s="98">
        <f>IF(Tabelle32[[#This Row],[Abend-sitzung?]]="Ja",0,IF(D104&lt;=3,0,IF(D104&lt;=5,$H$6,0)))</f>
        <v>0</v>
      </c>
      <c r="I104" s="98">
        <f t="shared" si="6"/>
        <v>0</v>
      </c>
      <c r="J104" s="97"/>
      <c r="K104" s="99">
        <f t="shared" si="3"/>
        <v>0</v>
      </c>
    </row>
    <row r="105" spans="1:11" x14ac:dyDescent="0.25">
      <c r="A105" s="100"/>
      <c r="B105" s="97"/>
      <c r="C105" s="97"/>
      <c r="D105" s="144"/>
      <c r="E105" s="98">
        <f t="shared" si="7"/>
        <v>0</v>
      </c>
      <c r="F105" s="144"/>
      <c r="G105" s="98">
        <f>IF(Tabelle32[[#This Row],[Abend-sitzung?]]="Ja",$G$6,0)</f>
        <v>0</v>
      </c>
      <c r="H105" s="98">
        <f>IF(Tabelle32[[#This Row],[Abend-sitzung?]]="Ja",0,IF(D105&lt;=3,0,IF(D105&lt;=5,$H$6,0)))</f>
        <v>0</v>
      </c>
      <c r="I105" s="98">
        <f t="shared" si="6"/>
        <v>0</v>
      </c>
      <c r="J105" s="97"/>
      <c r="K105" s="99">
        <f t="shared" si="3"/>
        <v>0</v>
      </c>
    </row>
    <row r="106" spans="1:11" x14ac:dyDescent="0.25">
      <c r="A106" s="100"/>
      <c r="B106" s="97"/>
      <c r="C106" s="97"/>
      <c r="D106" s="144"/>
      <c r="E106" s="98">
        <f t="shared" si="7"/>
        <v>0</v>
      </c>
      <c r="F106" s="144"/>
      <c r="G106" s="98">
        <f>IF(Tabelle32[[#This Row],[Abend-sitzung?]]="Ja",$G$6,0)</f>
        <v>0</v>
      </c>
      <c r="H106" s="98">
        <f>IF(Tabelle32[[#This Row],[Abend-sitzung?]]="Ja",0,IF(D106&lt;=3,0,IF(D106&lt;=5,$H$6,0)))</f>
        <v>0</v>
      </c>
      <c r="I106" s="98">
        <f t="shared" si="6"/>
        <v>0</v>
      </c>
      <c r="J106" s="97"/>
      <c r="K106" s="99">
        <f t="shared" si="3"/>
        <v>0</v>
      </c>
    </row>
    <row r="107" spans="1:11" x14ac:dyDescent="0.25">
      <c r="A107" s="100"/>
      <c r="B107" s="97"/>
      <c r="C107" s="97"/>
      <c r="D107" s="144"/>
      <c r="E107" s="98">
        <f t="shared" si="7"/>
        <v>0</v>
      </c>
      <c r="F107" s="144"/>
      <c r="G107" s="98">
        <f>IF(Tabelle32[[#This Row],[Abend-sitzung?]]="Ja",$G$6,0)</f>
        <v>0</v>
      </c>
      <c r="H107" s="98">
        <f>IF(Tabelle32[[#This Row],[Abend-sitzung?]]="Ja",0,IF(D107&lt;=3,0,IF(D107&lt;=5,$H$6,0)))</f>
        <v>0</v>
      </c>
      <c r="I107" s="98">
        <f t="shared" si="6"/>
        <v>0</v>
      </c>
      <c r="J107" s="97"/>
      <c r="K107" s="99">
        <f t="shared" si="3"/>
        <v>0</v>
      </c>
    </row>
    <row r="108" spans="1:11" x14ac:dyDescent="0.25">
      <c r="A108" s="100"/>
      <c r="B108" s="97"/>
      <c r="C108" s="97"/>
      <c r="D108" s="144"/>
      <c r="E108" s="98">
        <f t="shared" si="7"/>
        <v>0</v>
      </c>
      <c r="F108" s="144"/>
      <c r="G108" s="98">
        <f>IF(Tabelle32[[#This Row],[Abend-sitzung?]]="Ja",$G$6,0)</f>
        <v>0</v>
      </c>
      <c r="H108" s="98">
        <f>IF(Tabelle32[[#This Row],[Abend-sitzung?]]="Ja",0,IF(D108&lt;=3,0,IF(D108&lt;=5,$H$6,0)))</f>
        <v>0</v>
      </c>
      <c r="I108" s="98">
        <f t="shared" si="6"/>
        <v>0</v>
      </c>
      <c r="J108" s="97"/>
      <c r="K108" s="99">
        <f t="shared" si="3"/>
        <v>0</v>
      </c>
    </row>
    <row r="109" spans="1:11" x14ac:dyDescent="0.25">
      <c r="A109" s="100"/>
      <c r="B109" s="97"/>
      <c r="C109" s="97"/>
      <c r="D109" s="144"/>
      <c r="E109" s="98">
        <f t="shared" si="7"/>
        <v>0</v>
      </c>
      <c r="F109" s="144"/>
      <c r="G109" s="98">
        <f>IF(Tabelle32[[#This Row],[Abend-sitzung?]]="Ja",$G$6,0)</f>
        <v>0</v>
      </c>
      <c r="H109" s="98">
        <f>IF(Tabelle32[[#This Row],[Abend-sitzung?]]="Ja",0,IF(D109&lt;=3,0,IF(D109&lt;=5,$H$6,0)))</f>
        <v>0</v>
      </c>
      <c r="I109" s="98">
        <f t="shared" si="6"/>
        <v>0</v>
      </c>
      <c r="J109" s="97"/>
      <c r="K109" s="99">
        <f t="shared" si="3"/>
        <v>0</v>
      </c>
    </row>
    <row r="110" spans="1:11" x14ac:dyDescent="0.25">
      <c r="A110" s="100"/>
      <c r="B110" s="97"/>
      <c r="C110" s="97"/>
      <c r="D110" s="144"/>
      <c r="E110" s="98">
        <f t="shared" si="7"/>
        <v>0</v>
      </c>
      <c r="F110" s="144"/>
      <c r="G110" s="98">
        <f>IF(Tabelle32[[#This Row],[Abend-sitzung?]]="Ja",$G$6,0)</f>
        <v>0</v>
      </c>
      <c r="H110" s="98">
        <f>IF(Tabelle32[[#This Row],[Abend-sitzung?]]="Ja",0,IF(D110&lt;=3,0,IF(D110&lt;=5,$H$6,0)))</f>
        <v>0</v>
      </c>
      <c r="I110" s="98">
        <f t="shared" si="6"/>
        <v>0</v>
      </c>
      <c r="J110" s="97"/>
      <c r="K110" s="99">
        <f t="shared" si="3"/>
        <v>0</v>
      </c>
    </row>
    <row r="111" spans="1:11" x14ac:dyDescent="0.25">
      <c r="A111" s="100"/>
      <c r="B111" s="97"/>
      <c r="C111" s="97"/>
      <c r="D111" s="144"/>
      <c r="E111" s="98">
        <f t="shared" si="7"/>
        <v>0</v>
      </c>
      <c r="F111" s="144"/>
      <c r="G111" s="98">
        <f>IF(Tabelle32[[#This Row],[Abend-sitzung?]]="Ja",$G$6,0)</f>
        <v>0</v>
      </c>
      <c r="H111" s="98">
        <f>IF(Tabelle32[[#This Row],[Abend-sitzung?]]="Ja",0,IF(D111&lt;=3,0,IF(D111&lt;=5,$H$6,0)))</f>
        <v>0</v>
      </c>
      <c r="I111" s="98">
        <f t="shared" si="6"/>
        <v>0</v>
      </c>
      <c r="J111" s="97"/>
      <c r="K111" s="99">
        <f t="shared" si="3"/>
        <v>0</v>
      </c>
    </row>
    <row r="112" spans="1:11" x14ac:dyDescent="0.25">
      <c r="A112" s="100"/>
      <c r="B112" s="97"/>
      <c r="C112" s="97"/>
      <c r="D112" s="144"/>
      <c r="E112" s="98">
        <f t="shared" si="7"/>
        <v>0</v>
      </c>
      <c r="F112" s="144"/>
      <c r="G112" s="98">
        <f>IF(Tabelle32[[#This Row],[Abend-sitzung?]]="Ja",$G$6,0)</f>
        <v>0</v>
      </c>
      <c r="H112" s="98">
        <f>IF(Tabelle32[[#This Row],[Abend-sitzung?]]="Ja",0,IF(D112&lt;=3,0,IF(D112&lt;=5,$H$6,0)))</f>
        <v>0</v>
      </c>
      <c r="I112" s="98">
        <f t="shared" si="6"/>
        <v>0</v>
      </c>
      <c r="J112" s="97"/>
      <c r="K112" s="99">
        <f t="shared" si="3"/>
        <v>0</v>
      </c>
    </row>
    <row r="113" spans="1:11" x14ac:dyDescent="0.25">
      <c r="A113" s="100"/>
      <c r="B113" s="97"/>
      <c r="C113" s="97"/>
      <c r="D113" s="144"/>
      <c r="E113" s="98">
        <f t="shared" si="7"/>
        <v>0</v>
      </c>
      <c r="F113" s="144"/>
      <c r="G113" s="98">
        <f>IF(Tabelle32[[#This Row],[Abend-sitzung?]]="Ja",$G$6,0)</f>
        <v>0</v>
      </c>
      <c r="H113" s="98">
        <f>IF(Tabelle32[[#This Row],[Abend-sitzung?]]="Ja",0,IF(D113&lt;=3,0,IF(D113&lt;=5,$H$6,0)))</f>
        <v>0</v>
      </c>
      <c r="I113" s="98">
        <f t="shared" si="6"/>
        <v>0</v>
      </c>
      <c r="J113" s="97"/>
      <c r="K113" s="99">
        <f t="shared" si="3"/>
        <v>0</v>
      </c>
    </row>
    <row r="114" spans="1:11" ht="15.75" thickBot="1" x14ac:dyDescent="0.3">
      <c r="A114" s="100"/>
      <c r="B114" s="97"/>
      <c r="C114" s="97"/>
      <c r="D114" s="144"/>
      <c r="E114" s="98">
        <f t="shared" si="7"/>
        <v>0</v>
      </c>
      <c r="F114" s="144"/>
      <c r="G114" s="98">
        <f>IF(Tabelle32[[#This Row],[Abend-sitzung?]]="Ja",$G$6,0)</f>
        <v>0</v>
      </c>
      <c r="H114" s="98">
        <f>IF(Tabelle32[[#This Row],[Abend-sitzung?]]="Ja",0,IF(D114&lt;=3,0,IF(D114&lt;=5,$H$6,0)))</f>
        <v>0</v>
      </c>
      <c r="I114" s="98">
        <f t="shared" si="6"/>
        <v>0</v>
      </c>
      <c r="J114" s="97"/>
      <c r="K114" s="99">
        <f t="shared" si="3"/>
        <v>0</v>
      </c>
    </row>
    <row r="115" spans="1:11" ht="15.75" thickBot="1" x14ac:dyDescent="0.3">
      <c r="A115" s="87"/>
      <c r="B115" s="87"/>
      <c r="C115" s="87"/>
      <c r="D115" s="87"/>
      <c r="E115" s="101">
        <f>SUM(E7:E114)</f>
        <v>0</v>
      </c>
      <c r="F115" s="145"/>
      <c r="G115" s="101">
        <f>SUM(G7:G114)</f>
        <v>0</v>
      </c>
      <c r="H115" s="101">
        <f t="shared" ref="H115:K115" si="8">SUM(H7:H114)</f>
        <v>0</v>
      </c>
      <c r="I115" s="101">
        <f t="shared" si="8"/>
        <v>0</v>
      </c>
      <c r="J115" s="101">
        <f t="shared" si="8"/>
        <v>0</v>
      </c>
      <c r="K115" s="101">
        <f t="shared" si="8"/>
        <v>0</v>
      </c>
    </row>
    <row r="116" spans="1:11" x14ac:dyDescent="0.25">
      <c r="A116" s="87"/>
      <c r="B116" s="87"/>
      <c r="C116" s="87"/>
      <c r="D116" s="87"/>
      <c r="E116" s="124"/>
      <c r="F116" s="124"/>
      <c r="G116" s="124"/>
      <c r="H116" s="124"/>
      <c r="I116" s="124"/>
      <c r="J116" s="124"/>
      <c r="K116" s="124"/>
    </row>
    <row r="117" spans="1:11" x14ac:dyDescent="0.25">
      <c r="A117" s="87"/>
      <c r="B117" s="87"/>
      <c r="C117" s="87"/>
      <c r="D117" s="87"/>
      <c r="E117" s="124"/>
      <c r="F117" s="124"/>
      <c r="G117" s="124"/>
      <c r="H117" s="124"/>
      <c r="I117" s="124"/>
      <c r="J117" s="124"/>
      <c r="K117" s="124"/>
    </row>
    <row r="118" spans="1:11" x14ac:dyDescent="0.25">
      <c r="A118" s="87"/>
      <c r="B118" s="87"/>
      <c r="C118" s="87"/>
      <c r="D118" s="87"/>
      <c r="E118" s="124"/>
      <c r="F118" s="124"/>
      <c r="G118" s="124"/>
      <c r="H118" s="124"/>
      <c r="I118" s="124"/>
      <c r="J118" s="124"/>
      <c r="K118" s="124"/>
    </row>
    <row r="119" spans="1:11" x14ac:dyDescent="0.25">
      <c r="A119" s="87"/>
      <c r="B119" s="87"/>
      <c r="C119" s="87"/>
      <c r="D119" s="87"/>
      <c r="E119" s="124"/>
      <c r="F119" s="124"/>
      <c r="G119" s="124"/>
      <c r="H119" s="124"/>
      <c r="I119" s="124"/>
      <c r="J119" s="124"/>
      <c r="K119" s="124"/>
    </row>
    <row r="120" spans="1:11" ht="15.75" thickBot="1" x14ac:dyDescent="0.3">
      <c r="A120" s="6"/>
      <c r="B120" s="6"/>
      <c r="C120" s="6"/>
      <c r="D120" s="6"/>
      <c r="E120" s="6"/>
      <c r="F120" s="6"/>
      <c r="G120" s="6"/>
      <c r="H120" s="6"/>
      <c r="I120" s="6"/>
      <c r="J120" s="6"/>
      <c r="K120" s="6"/>
    </row>
    <row r="121" spans="1:11" ht="15.75" thickBot="1" x14ac:dyDescent="0.3">
      <c r="A121" s="6" t="s">
        <v>8</v>
      </c>
      <c r="B121" s="6"/>
      <c r="C121" s="6" t="s">
        <v>9</v>
      </c>
      <c r="D121" s="6"/>
      <c r="E121" s="6"/>
      <c r="F121" s="6"/>
      <c r="G121" s="7" t="s">
        <v>10</v>
      </c>
      <c r="H121" s="7"/>
      <c r="I121" s="7"/>
      <c r="J121" s="151">
        <f>SUM(E115:K115)</f>
        <v>0</v>
      </c>
      <c r="K121" s="152"/>
    </row>
  </sheetData>
  <sheetProtection algorithmName="SHA-512" hashValue="1YZHrV9HH5tPRA6+2DNpJO1weaCtvOpKljfHEPIj4jaaEBQX1Olg2JSxY0RW0NS/+2+gFMDiBJ2yxx0lGn7Z6A==" saltValue="Lox86DabwDmlw++st4kp4w==" spinCount="100000" sheet="1" insertRows="0"/>
  <mergeCells count="2">
    <mergeCell ref="A1:B1"/>
    <mergeCell ref="J121:K121"/>
  </mergeCells>
  <dataValidations count="2">
    <dataValidation type="list" allowBlank="1" showInputMessage="1" showErrorMessage="1" sqref="F8:F114">
      <formula1>$E$125</formula1>
    </dataValidation>
    <dataValidation type="list" allowBlank="1" showInputMessage="1" showErrorMessage="1" sqref="F7">
      <formula1>$F$6:$F$6</formula1>
    </dataValidation>
  </dataValidations>
  <pageMargins left="0.39370078740157483" right="0.31496062992125984" top="0.59055118110236227" bottom="0.59055118110236227" header="0.31496062992125984" footer="0.31496062992125984"/>
  <pageSetup paperSize="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59"/>
  <sheetViews>
    <sheetView view="pageLayout" zoomScaleNormal="100" workbookViewId="0">
      <selection activeCell="A50" sqref="A50:XFD50"/>
    </sheetView>
  </sheetViews>
  <sheetFormatPr baseColWidth="10" defaultRowHeight="15" x14ac:dyDescent="0.25"/>
  <cols>
    <col min="1" max="1" width="12.7109375" customWidth="1"/>
    <col min="2" max="2" width="13.28515625" customWidth="1"/>
    <col min="4" max="4" width="4.42578125" customWidth="1"/>
    <col min="6" max="6" width="7" customWidth="1"/>
    <col min="7" max="7" width="16.28515625" customWidth="1"/>
    <col min="8" max="8" width="15.5703125" customWidth="1"/>
  </cols>
  <sheetData>
    <row r="1" spans="1:19" ht="20.25" x14ac:dyDescent="0.3">
      <c r="A1" s="2" t="s">
        <v>0</v>
      </c>
      <c r="C1" s="3"/>
      <c r="D1" s="2"/>
      <c r="E1" s="2"/>
      <c r="F1" s="2"/>
    </row>
    <row r="2" spans="1:19" ht="11.25" customHeight="1" x14ac:dyDescent="0.3">
      <c r="A2" s="2"/>
      <c r="C2" s="3"/>
      <c r="D2" s="2"/>
      <c r="E2" s="2"/>
      <c r="F2" s="2"/>
    </row>
    <row r="3" spans="1:19" ht="20.25" customHeight="1" x14ac:dyDescent="0.25">
      <c r="A3" s="1" t="s">
        <v>26</v>
      </c>
      <c r="B3" s="80"/>
      <c r="C3" s="80"/>
      <c r="F3" s="1"/>
    </row>
    <row r="4" spans="1:19" ht="7.5" customHeight="1" x14ac:dyDescent="0.25">
      <c r="A4" s="1"/>
      <c r="B4" s="1"/>
      <c r="C4" s="1"/>
      <c r="F4" s="1"/>
    </row>
    <row r="5" spans="1:19" ht="18" x14ac:dyDescent="0.25">
      <c r="A5" s="1" t="s">
        <v>25</v>
      </c>
      <c r="B5" s="80" t="s">
        <v>78</v>
      </c>
      <c r="C5" s="80"/>
      <c r="F5" s="43"/>
      <c r="G5" s="49"/>
    </row>
    <row r="6" spans="1:19" ht="12.75" customHeight="1" x14ac:dyDescent="0.25">
      <c r="C6" s="1"/>
      <c r="G6" s="1"/>
    </row>
    <row r="7" spans="1:19" x14ac:dyDescent="0.25">
      <c r="A7" s="10" t="s">
        <v>23</v>
      </c>
      <c r="H7" s="12"/>
      <c r="I7" s="12"/>
      <c r="J7" s="12"/>
      <c r="K7" s="12"/>
      <c r="L7" s="12"/>
    </row>
    <row r="8" spans="1:19" x14ac:dyDescent="0.25">
      <c r="A8" s="8" t="s">
        <v>12</v>
      </c>
      <c r="B8" s="81"/>
      <c r="C8" s="81"/>
      <c r="E8" s="20" t="s">
        <v>13</v>
      </c>
      <c r="F8" s="83" t="s">
        <v>14</v>
      </c>
      <c r="G8" s="81"/>
      <c r="H8" s="12"/>
      <c r="I8" s="12"/>
      <c r="J8" s="12"/>
      <c r="K8" s="12"/>
      <c r="L8" s="12"/>
    </row>
    <row r="9" spans="1:19" ht="9.75" customHeight="1" x14ac:dyDescent="0.25">
      <c r="B9" s="1"/>
      <c r="C9" s="82"/>
      <c r="D9" s="12"/>
      <c r="E9" s="12"/>
      <c r="F9" s="12"/>
      <c r="H9" s="12"/>
      <c r="I9" s="12"/>
      <c r="J9" s="12"/>
      <c r="K9" s="12"/>
      <c r="L9" s="12"/>
    </row>
    <row r="10" spans="1:19" x14ac:dyDescent="0.25">
      <c r="A10" s="8" t="s">
        <v>15</v>
      </c>
      <c r="B10" s="80"/>
      <c r="C10" s="83"/>
      <c r="D10" s="12"/>
      <c r="E10" s="12"/>
      <c r="F10" s="12"/>
      <c r="H10" s="12"/>
      <c r="I10" s="12"/>
      <c r="J10" s="12"/>
      <c r="K10" s="12"/>
      <c r="L10" s="12"/>
    </row>
    <row r="11" spans="1:19" x14ac:dyDescent="0.25">
      <c r="A11" s="8"/>
      <c r="B11" s="43"/>
      <c r="C11" s="44"/>
      <c r="D11" s="12"/>
      <c r="E11" s="12"/>
      <c r="F11" s="12"/>
      <c r="G11" s="12"/>
      <c r="H11" s="12"/>
      <c r="I11" s="12"/>
      <c r="J11" s="12"/>
      <c r="K11" s="12"/>
      <c r="L11" s="12"/>
    </row>
    <row r="12" spans="1:19" ht="4.5" customHeight="1" x14ac:dyDescent="0.25">
      <c r="A12" s="8"/>
      <c r="C12" s="14"/>
      <c r="D12" s="12"/>
      <c r="E12" s="23"/>
      <c r="F12" s="12"/>
      <c r="G12" s="21"/>
      <c r="H12" s="12"/>
      <c r="I12" s="12"/>
      <c r="J12" s="12"/>
      <c r="K12" s="12"/>
      <c r="L12" s="12"/>
    </row>
    <row r="13" spans="1:19" x14ac:dyDescent="0.25">
      <c r="A13" s="32" t="s">
        <v>30</v>
      </c>
      <c r="B13" s="33"/>
      <c r="C13" s="33"/>
      <c r="D13" s="33"/>
      <c r="E13" s="33"/>
      <c r="F13" s="12"/>
      <c r="G13" s="12"/>
      <c r="H13" s="12"/>
      <c r="I13" s="12"/>
      <c r="J13" s="12"/>
      <c r="K13" s="12"/>
      <c r="L13" s="12"/>
    </row>
    <row r="14" spans="1:19" x14ac:dyDescent="0.25">
      <c r="A14" s="8" t="s">
        <v>31</v>
      </c>
      <c r="D14" s="19" t="s">
        <v>7</v>
      </c>
      <c r="E14" s="15">
        <v>1500</v>
      </c>
      <c r="F14" s="12"/>
      <c r="G14" s="78"/>
      <c r="H14" s="12"/>
      <c r="I14" s="12"/>
      <c r="J14" s="12"/>
      <c r="K14" s="12"/>
      <c r="L14" s="12"/>
    </row>
    <row r="15" spans="1:19" ht="9" customHeight="1" x14ac:dyDescent="0.25">
      <c r="A15" s="8"/>
      <c r="D15" s="19"/>
      <c r="E15" s="15"/>
      <c r="F15" s="12"/>
      <c r="G15" s="21"/>
      <c r="H15" s="12"/>
      <c r="I15" s="12"/>
      <c r="J15" s="12"/>
      <c r="K15" s="12"/>
      <c r="L15" s="12"/>
    </row>
    <row r="16" spans="1:19" x14ac:dyDescent="0.25">
      <c r="A16" s="34" t="s">
        <v>37</v>
      </c>
      <c r="B16" s="35"/>
      <c r="C16" s="35"/>
      <c r="D16" s="39"/>
      <c r="E16" s="35"/>
      <c r="F16" s="12"/>
      <c r="G16" s="21"/>
      <c r="H16" s="12"/>
      <c r="I16" s="12"/>
      <c r="J16" s="12"/>
      <c r="K16" s="12"/>
      <c r="L16" s="12"/>
      <c r="P16" s="9"/>
      <c r="R16" s="9"/>
      <c r="S16" s="9"/>
    </row>
    <row r="17" spans="1:19" x14ac:dyDescent="0.25">
      <c r="A17" s="40" t="s">
        <v>38</v>
      </c>
      <c r="B17" s="41"/>
      <c r="C17" s="41"/>
      <c r="D17" s="42"/>
      <c r="E17" s="41"/>
      <c r="F17" s="12"/>
      <c r="G17" s="21"/>
      <c r="H17" s="12"/>
      <c r="I17" s="12"/>
      <c r="J17" s="12"/>
      <c r="K17" s="12"/>
      <c r="L17" s="12"/>
      <c r="P17" s="9"/>
      <c r="R17" s="9"/>
      <c r="S17" s="9"/>
    </row>
    <row r="18" spans="1:19" x14ac:dyDescent="0.25">
      <c r="A18" s="8" t="s">
        <v>64</v>
      </c>
      <c r="D18" s="19" t="s">
        <v>7</v>
      </c>
      <c r="E18" s="27">
        <v>40</v>
      </c>
      <c r="F18" s="12"/>
      <c r="G18" s="63"/>
      <c r="H18" s="56" t="s">
        <v>47</v>
      </c>
      <c r="I18" s="12"/>
      <c r="J18" s="12"/>
      <c r="K18" s="12"/>
      <c r="L18" s="12"/>
    </row>
    <row r="19" spans="1:19" x14ac:dyDescent="0.25">
      <c r="A19" s="8" t="s">
        <v>27</v>
      </c>
      <c r="C19" s="12"/>
      <c r="D19" s="19" t="s">
        <v>7</v>
      </c>
      <c r="E19" s="28">
        <v>40</v>
      </c>
      <c r="F19" s="12"/>
      <c r="G19" s="64">
        <f>'Detail Umwelt'!H117</f>
        <v>0</v>
      </c>
      <c r="H19" s="12"/>
      <c r="I19" s="12"/>
      <c r="J19" s="12"/>
      <c r="K19" s="12"/>
      <c r="L19" s="12"/>
    </row>
    <row r="20" spans="1:19" x14ac:dyDescent="0.25">
      <c r="A20" s="8" t="s">
        <v>34</v>
      </c>
      <c r="D20" s="19" t="s">
        <v>7</v>
      </c>
      <c r="E20" s="27">
        <v>30</v>
      </c>
      <c r="F20" s="12"/>
      <c r="G20" s="64">
        <f>'Detail Umwelt'!F117</f>
        <v>0</v>
      </c>
      <c r="H20" s="12"/>
      <c r="I20" s="12"/>
      <c r="J20" s="12"/>
      <c r="K20" s="12"/>
      <c r="L20" s="12"/>
    </row>
    <row r="21" spans="1:19" x14ac:dyDescent="0.25">
      <c r="A21" s="8" t="s">
        <v>35</v>
      </c>
      <c r="D21" s="19" t="s">
        <v>7</v>
      </c>
      <c r="E21" s="27">
        <v>80</v>
      </c>
      <c r="F21" s="12"/>
      <c r="G21" s="64">
        <f>'Detail Umwelt'!I117</f>
        <v>0</v>
      </c>
      <c r="H21" s="12"/>
      <c r="I21" s="12"/>
      <c r="J21" s="12"/>
      <c r="K21" s="12"/>
      <c r="L21" s="12"/>
    </row>
    <row r="22" spans="1:19" x14ac:dyDescent="0.25">
      <c r="A22" s="8" t="s">
        <v>36</v>
      </c>
      <c r="D22" s="19" t="s">
        <v>7</v>
      </c>
      <c r="E22" s="27">
        <v>160</v>
      </c>
      <c r="F22" s="12"/>
      <c r="G22" s="64">
        <f>'Detail Umwelt'!J117</f>
        <v>0</v>
      </c>
      <c r="H22" s="12"/>
      <c r="I22" s="12"/>
      <c r="J22" s="12"/>
      <c r="K22" s="12"/>
      <c r="L22" s="12"/>
    </row>
    <row r="23" spans="1:19" x14ac:dyDescent="0.25">
      <c r="A23" s="8" t="s">
        <v>41</v>
      </c>
      <c r="D23" s="19" t="s">
        <v>7</v>
      </c>
      <c r="E23" s="24">
        <v>0.7</v>
      </c>
      <c r="F23" s="12"/>
      <c r="G23" s="64">
        <f>'Detail Umwelt'!L117</f>
        <v>0</v>
      </c>
      <c r="H23" s="12"/>
      <c r="I23" s="12"/>
      <c r="J23" s="12"/>
      <c r="K23" s="12"/>
      <c r="L23" s="12"/>
    </row>
    <row r="24" spans="1:19" x14ac:dyDescent="0.25">
      <c r="A24" s="8" t="s">
        <v>40</v>
      </c>
      <c r="D24" s="19"/>
      <c r="E24" s="24"/>
      <c r="F24" s="12"/>
      <c r="G24" s="64"/>
      <c r="H24" s="12"/>
      <c r="I24" s="12"/>
      <c r="J24" s="12"/>
      <c r="K24" s="12"/>
      <c r="L24" s="12"/>
    </row>
    <row r="25" spans="1:19" ht="12" customHeight="1" x14ac:dyDescent="0.25">
      <c r="A25" s="8"/>
      <c r="D25" s="19"/>
      <c r="E25" s="27"/>
      <c r="F25" s="12"/>
      <c r="G25" s="21"/>
      <c r="H25" s="12"/>
      <c r="I25" s="12"/>
      <c r="J25" s="12"/>
      <c r="K25" s="12"/>
      <c r="L25" s="12"/>
    </row>
    <row r="26" spans="1:19" x14ac:dyDescent="0.25">
      <c r="A26" s="10" t="s">
        <v>39</v>
      </c>
      <c r="D26" s="19"/>
      <c r="E26" s="27"/>
      <c r="F26" s="12"/>
      <c r="G26" s="65"/>
      <c r="H26" s="12"/>
      <c r="I26" s="12"/>
      <c r="J26" s="12"/>
      <c r="K26" s="12"/>
      <c r="L26" s="12"/>
    </row>
    <row r="27" spans="1:19" x14ac:dyDescent="0.25">
      <c r="A27" s="8" t="s">
        <v>27</v>
      </c>
      <c r="C27" s="12"/>
      <c r="D27" s="19" t="s">
        <v>7</v>
      </c>
      <c r="E27" s="28">
        <v>40</v>
      </c>
      <c r="F27" s="12"/>
      <c r="G27" s="64">
        <f>'Detail Umwelt'!H118</f>
        <v>0</v>
      </c>
      <c r="H27" s="12"/>
      <c r="I27" s="12"/>
      <c r="J27" s="12"/>
      <c r="K27" s="12"/>
      <c r="L27" s="12"/>
    </row>
    <row r="28" spans="1:19" x14ac:dyDescent="0.25">
      <c r="A28" s="8" t="s">
        <v>34</v>
      </c>
      <c r="D28" s="19" t="s">
        <v>7</v>
      </c>
      <c r="E28" s="27">
        <v>30</v>
      </c>
      <c r="F28" s="12"/>
      <c r="G28" s="63">
        <f>'Detail Umwelt'!F118</f>
        <v>0</v>
      </c>
      <c r="H28" s="12"/>
      <c r="I28" s="12"/>
      <c r="J28" s="12"/>
      <c r="K28" s="12"/>
      <c r="L28" s="12"/>
    </row>
    <row r="29" spans="1:19" x14ac:dyDescent="0.25">
      <c r="A29" s="8" t="s">
        <v>35</v>
      </c>
      <c r="D29" s="19" t="s">
        <v>7</v>
      </c>
      <c r="E29" s="27">
        <v>80</v>
      </c>
      <c r="F29" s="12"/>
      <c r="G29" s="64">
        <f>'Detail Umwelt'!I118</f>
        <v>0</v>
      </c>
      <c r="H29" s="12"/>
      <c r="I29" s="12"/>
      <c r="J29" s="12"/>
      <c r="K29" s="12"/>
      <c r="L29" s="12"/>
    </row>
    <row r="30" spans="1:19" x14ac:dyDescent="0.25">
      <c r="A30" s="8" t="s">
        <v>36</v>
      </c>
      <c r="D30" s="19" t="s">
        <v>7</v>
      </c>
      <c r="E30" s="27">
        <v>160</v>
      </c>
      <c r="F30" s="12"/>
      <c r="G30" s="64">
        <f>'Detail Umwelt'!J118</f>
        <v>0</v>
      </c>
      <c r="H30" s="12"/>
      <c r="I30" s="12"/>
      <c r="J30" s="12"/>
      <c r="K30" s="12"/>
      <c r="L30" s="12"/>
    </row>
    <row r="31" spans="1:19" x14ac:dyDescent="0.25">
      <c r="A31" s="8" t="s">
        <v>41</v>
      </c>
      <c r="D31" s="19" t="s">
        <v>7</v>
      </c>
      <c r="E31" s="24">
        <v>0.7</v>
      </c>
      <c r="F31" s="12"/>
      <c r="G31" s="64">
        <f>'Detail Umwelt'!L118</f>
        <v>0</v>
      </c>
      <c r="H31" s="12"/>
      <c r="I31" s="12"/>
      <c r="J31" s="12"/>
      <c r="K31" s="12"/>
      <c r="L31" s="12"/>
    </row>
    <row r="32" spans="1:19" ht="11.25" customHeight="1" x14ac:dyDescent="0.25">
      <c r="A32" s="10"/>
      <c r="B32" s="12"/>
      <c r="C32" s="12"/>
      <c r="D32" s="12"/>
      <c r="E32" s="12"/>
      <c r="F32" s="12"/>
      <c r="G32" s="12"/>
      <c r="H32" s="12"/>
      <c r="I32" s="12"/>
      <c r="J32" s="12"/>
      <c r="K32" s="12"/>
      <c r="L32" s="12"/>
    </row>
    <row r="33" spans="1:12" x14ac:dyDescent="0.25">
      <c r="A33" s="10" t="s">
        <v>62</v>
      </c>
      <c r="D33" s="19"/>
      <c r="E33" s="27"/>
      <c r="F33" s="12"/>
      <c r="G33" s="21"/>
      <c r="H33" s="12"/>
      <c r="I33" s="12"/>
      <c r="J33" s="12"/>
      <c r="K33" s="12"/>
      <c r="L33" s="12"/>
    </row>
    <row r="34" spans="1:12" x14ac:dyDescent="0.25">
      <c r="A34" s="8" t="s">
        <v>27</v>
      </c>
      <c r="C34" s="12"/>
      <c r="D34" s="19" t="s">
        <v>7</v>
      </c>
      <c r="E34" s="28">
        <v>40</v>
      </c>
      <c r="F34" s="12"/>
      <c r="G34" s="63">
        <f>'Detail Umwelt'!H119</f>
        <v>0</v>
      </c>
      <c r="H34" s="12"/>
      <c r="I34" s="12"/>
      <c r="J34" s="12"/>
      <c r="K34" s="12"/>
      <c r="L34" s="12"/>
    </row>
    <row r="35" spans="1:12" x14ac:dyDescent="0.25">
      <c r="A35" s="8" t="s">
        <v>34</v>
      </c>
      <c r="D35" s="19" t="s">
        <v>7</v>
      </c>
      <c r="E35" s="27">
        <v>30</v>
      </c>
      <c r="F35" s="12"/>
      <c r="G35" s="63">
        <f>'Detail Umwelt'!F119</f>
        <v>0</v>
      </c>
      <c r="H35" s="12"/>
      <c r="I35" s="12"/>
      <c r="J35" s="12"/>
      <c r="K35" s="12"/>
      <c r="L35" s="12"/>
    </row>
    <row r="36" spans="1:12" x14ac:dyDescent="0.25">
      <c r="A36" s="8" t="s">
        <v>35</v>
      </c>
      <c r="D36" s="19" t="s">
        <v>7</v>
      </c>
      <c r="E36" s="27">
        <v>80</v>
      </c>
      <c r="F36" s="12"/>
      <c r="G36" s="64">
        <f>'Detail Umwelt'!I119</f>
        <v>0</v>
      </c>
      <c r="H36" s="12"/>
      <c r="I36" s="12"/>
      <c r="J36" s="12"/>
      <c r="K36" s="12"/>
      <c r="L36" s="12"/>
    </row>
    <row r="37" spans="1:12" x14ac:dyDescent="0.25">
      <c r="A37" s="8" t="s">
        <v>36</v>
      </c>
      <c r="D37" s="19" t="s">
        <v>7</v>
      </c>
      <c r="E37" s="27">
        <v>160</v>
      </c>
      <c r="F37" s="12"/>
      <c r="G37" s="64">
        <f>'Detail Umwelt'!J119</f>
        <v>0</v>
      </c>
      <c r="H37" s="12"/>
      <c r="I37" s="12"/>
      <c r="J37" s="12"/>
      <c r="K37" s="12"/>
      <c r="L37" s="12"/>
    </row>
    <row r="38" spans="1:12" x14ac:dyDescent="0.25">
      <c r="A38" s="8" t="s">
        <v>41</v>
      </c>
      <c r="D38" s="19" t="s">
        <v>7</v>
      </c>
      <c r="E38" s="24">
        <v>0.7</v>
      </c>
      <c r="F38" s="12"/>
      <c r="G38" s="64">
        <f>'Detail Umwelt'!L119</f>
        <v>0</v>
      </c>
      <c r="H38" s="12"/>
      <c r="I38" s="12"/>
      <c r="J38" s="12"/>
      <c r="K38" s="12"/>
      <c r="L38" s="12"/>
    </row>
    <row r="39" spans="1:12" ht="9.75" customHeight="1" x14ac:dyDescent="0.25">
      <c r="A39" s="8"/>
      <c r="D39" s="19"/>
      <c r="E39" s="27"/>
      <c r="F39" s="12"/>
      <c r="G39" s="21"/>
      <c r="H39" s="12"/>
      <c r="I39" s="12"/>
      <c r="J39" s="12"/>
      <c r="K39" s="12"/>
      <c r="L39" s="12"/>
    </row>
    <row r="40" spans="1:12" x14ac:dyDescent="0.25">
      <c r="A40" s="10" t="s">
        <v>63</v>
      </c>
      <c r="D40" s="19"/>
      <c r="E40" s="27"/>
      <c r="F40" s="12"/>
      <c r="G40" s="21"/>
      <c r="H40" s="12"/>
      <c r="I40" s="12"/>
      <c r="J40" s="12"/>
      <c r="K40" s="12"/>
      <c r="L40" s="12"/>
    </row>
    <row r="41" spans="1:12" x14ac:dyDescent="0.25">
      <c r="A41" s="8" t="s">
        <v>27</v>
      </c>
      <c r="C41" s="12"/>
      <c r="D41" s="19" t="s">
        <v>7</v>
      </c>
      <c r="E41" s="28">
        <v>40</v>
      </c>
      <c r="F41" s="12"/>
      <c r="G41" s="63">
        <f>'Detail Umwelt'!H120</f>
        <v>0</v>
      </c>
      <c r="H41" s="12"/>
      <c r="I41" s="12"/>
      <c r="J41" s="12"/>
      <c r="K41" s="12"/>
      <c r="L41" s="12"/>
    </row>
    <row r="42" spans="1:12" x14ac:dyDescent="0.25">
      <c r="A42" s="8" t="s">
        <v>34</v>
      </c>
      <c r="D42" s="19" t="s">
        <v>7</v>
      </c>
      <c r="E42" s="27">
        <v>30</v>
      </c>
      <c r="F42" s="12"/>
      <c r="G42" s="64">
        <f>'Detail Umwelt'!F120</f>
        <v>0</v>
      </c>
      <c r="H42" s="12"/>
      <c r="I42" s="12"/>
      <c r="J42" s="12"/>
      <c r="K42" s="12"/>
      <c r="L42" s="12"/>
    </row>
    <row r="43" spans="1:12" x14ac:dyDescent="0.25">
      <c r="A43" s="8" t="s">
        <v>35</v>
      </c>
      <c r="D43" s="19" t="s">
        <v>7</v>
      </c>
      <c r="E43" s="27">
        <v>80</v>
      </c>
      <c r="F43" s="12"/>
      <c r="G43" s="64">
        <f>'Detail Umwelt'!I120</f>
        <v>0</v>
      </c>
      <c r="H43" s="12"/>
      <c r="I43" s="12"/>
      <c r="J43" s="12"/>
      <c r="K43" s="12"/>
      <c r="L43" s="12"/>
    </row>
    <row r="44" spans="1:12" x14ac:dyDescent="0.25">
      <c r="A44" s="8" t="s">
        <v>36</v>
      </c>
      <c r="D44" s="19" t="s">
        <v>7</v>
      </c>
      <c r="E44" s="27">
        <v>160</v>
      </c>
      <c r="F44" s="12"/>
      <c r="G44" s="64">
        <f>'Detail Umwelt'!J120</f>
        <v>0</v>
      </c>
      <c r="H44" s="12"/>
      <c r="I44" s="12"/>
      <c r="J44" s="12"/>
      <c r="K44" s="12"/>
      <c r="L44" s="12"/>
    </row>
    <row r="45" spans="1:12" x14ac:dyDescent="0.25">
      <c r="D45" s="12"/>
      <c r="E45" s="12"/>
      <c r="F45" s="10"/>
      <c r="G45" s="12"/>
      <c r="H45" s="12"/>
      <c r="I45" s="12"/>
      <c r="J45" s="12"/>
      <c r="K45" s="12"/>
      <c r="L45" s="12"/>
    </row>
    <row r="46" spans="1:12" ht="16.5" customHeight="1" thickBot="1" x14ac:dyDescent="0.3">
      <c r="D46" s="12"/>
      <c r="E46" s="12"/>
      <c r="F46" s="10" t="s">
        <v>19</v>
      </c>
      <c r="G46" s="67">
        <f>SUM(G14:G44)</f>
        <v>0</v>
      </c>
      <c r="H46" s="12"/>
      <c r="I46" s="12"/>
      <c r="J46" s="12"/>
      <c r="K46" s="12"/>
      <c r="L46" s="12"/>
    </row>
    <row r="47" spans="1:12" ht="7.5" customHeight="1" thickTop="1" x14ac:dyDescent="0.25">
      <c r="D47" s="12"/>
      <c r="E47" s="12"/>
      <c r="G47" s="12"/>
      <c r="H47" s="12"/>
      <c r="I47" s="12"/>
      <c r="J47" s="12"/>
      <c r="K47" s="12"/>
      <c r="L47" s="12"/>
    </row>
    <row r="48" spans="1:12" x14ac:dyDescent="0.25">
      <c r="A48" s="62" t="s">
        <v>60</v>
      </c>
      <c r="D48" s="12"/>
      <c r="E48" s="12"/>
      <c r="F48" s="10"/>
      <c r="G48" s="12"/>
      <c r="H48" s="12"/>
      <c r="I48" s="12"/>
      <c r="J48" s="12"/>
      <c r="K48" s="12"/>
      <c r="L48" s="12"/>
    </row>
    <row r="49" spans="1:12" ht="7.5" customHeight="1" x14ac:dyDescent="0.25">
      <c r="A49" s="62"/>
      <c r="D49" s="12"/>
      <c r="E49" s="12"/>
      <c r="F49" s="10"/>
      <c r="G49" s="12"/>
      <c r="H49" s="12"/>
      <c r="I49" s="12"/>
      <c r="J49" s="12"/>
      <c r="K49" s="12"/>
      <c r="L49" s="12"/>
    </row>
    <row r="50" spans="1:12" ht="11.25" customHeight="1" x14ac:dyDescent="0.25">
      <c r="A50" s="11" t="s">
        <v>68</v>
      </c>
      <c r="B50" s="12"/>
      <c r="C50" s="12"/>
      <c r="D50" s="12"/>
      <c r="E50" s="12"/>
      <c r="F50" s="12"/>
      <c r="G50" s="12"/>
      <c r="H50" s="12"/>
      <c r="I50" s="12"/>
      <c r="J50" s="12"/>
      <c r="K50" s="12"/>
      <c r="L50" s="12"/>
    </row>
    <row r="51" spans="1:12" ht="6" customHeight="1" x14ac:dyDescent="0.25">
      <c r="A51" s="11"/>
      <c r="B51" s="12"/>
      <c r="C51" s="12"/>
      <c r="D51" s="12"/>
      <c r="E51" s="12"/>
      <c r="F51" s="12"/>
      <c r="G51" s="12"/>
      <c r="H51" s="21"/>
      <c r="I51" s="12"/>
      <c r="J51" s="12"/>
      <c r="K51" s="12"/>
      <c r="L51" s="12"/>
    </row>
    <row r="52" spans="1:12" ht="24" customHeight="1" x14ac:dyDescent="0.25">
      <c r="A52" s="10" t="s">
        <v>20</v>
      </c>
      <c r="B52" s="21"/>
      <c r="C52" s="21"/>
      <c r="D52" s="21"/>
      <c r="E52" s="10" t="s">
        <v>21</v>
      </c>
      <c r="F52" s="12"/>
      <c r="G52" s="21"/>
      <c r="H52" s="12"/>
      <c r="I52" s="12"/>
      <c r="J52" s="12"/>
      <c r="K52" s="12"/>
      <c r="L52" s="12"/>
    </row>
    <row r="53" spans="1:12" ht="21" customHeight="1" x14ac:dyDescent="0.25">
      <c r="A53" s="16"/>
      <c r="B53" s="13"/>
      <c r="C53" s="12"/>
      <c r="D53" s="12"/>
      <c r="E53" s="17"/>
      <c r="F53" s="13"/>
      <c r="G53" s="17"/>
      <c r="H53" s="12"/>
      <c r="I53" s="12"/>
      <c r="J53" s="12"/>
      <c r="K53" s="12"/>
      <c r="L53" s="12"/>
    </row>
    <row r="54" spans="1:12" x14ac:dyDescent="0.25">
      <c r="E54" s="9" t="s">
        <v>65</v>
      </c>
      <c r="F54" s="12"/>
      <c r="G54" s="12"/>
      <c r="H54" s="12"/>
      <c r="I54" s="12"/>
      <c r="J54" s="12"/>
      <c r="K54" s="12"/>
      <c r="L54" s="12"/>
    </row>
    <row r="55" spans="1:12" ht="8.25" customHeight="1" x14ac:dyDescent="0.25">
      <c r="F55" s="12"/>
      <c r="G55" s="12"/>
    </row>
    <row r="56" spans="1:12" x14ac:dyDescent="0.25">
      <c r="A56" s="12" t="s">
        <v>43</v>
      </c>
      <c r="B56" s="12" t="s">
        <v>44</v>
      </c>
      <c r="C56" s="12"/>
      <c r="D56" s="12"/>
      <c r="E56" s="12"/>
      <c r="F56" s="12"/>
      <c r="G56" s="12"/>
    </row>
    <row r="57" spans="1:12" x14ac:dyDescent="0.25">
      <c r="A57" s="12"/>
      <c r="B57" s="12"/>
      <c r="C57" s="12"/>
      <c r="D57" s="12"/>
      <c r="E57" s="12"/>
      <c r="F57" s="12"/>
      <c r="G57" s="12"/>
    </row>
    <row r="58" spans="1:12" x14ac:dyDescent="0.25">
      <c r="A58" s="12"/>
      <c r="B58" s="12"/>
      <c r="C58" s="12"/>
      <c r="D58" s="12"/>
      <c r="E58" s="12"/>
      <c r="F58" s="12"/>
      <c r="G58" s="12"/>
    </row>
    <row r="59" spans="1:12" x14ac:dyDescent="0.25">
      <c r="A59" s="12"/>
      <c r="B59" s="12"/>
      <c r="C59" s="12"/>
      <c r="D59" s="12"/>
      <c r="E59" s="12"/>
      <c r="F59" s="12"/>
      <c r="G59" s="12"/>
    </row>
  </sheetData>
  <sheetProtection algorithmName="SHA-512" hashValue="5Yj/VShIJe1go7MiVa3VS5TVzrmMc4jA3irH/0ky6JFOB6bg827ToTIJeXRnO3Gdf+AmaCfQJsheNTMyUcWWNw==" saltValue="5HIBm/RenK0zkbTvVJ08iQ==" spinCount="100000" sheet="1" objects="1" scenarios="1" insertRows="0"/>
  <pageMargins left="0.70866141732283472" right="0.31496062992125984" top="0.39370078740157483" bottom="0.59055118110236227"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24"/>
  <sheetViews>
    <sheetView view="pageLayout" zoomScaleNormal="100" workbookViewId="0">
      <selection activeCell="C7" sqref="C7"/>
    </sheetView>
  </sheetViews>
  <sheetFormatPr baseColWidth="10" defaultRowHeight="15" x14ac:dyDescent="0.25"/>
  <cols>
    <col min="1" max="1" width="9.85546875" customWidth="1"/>
    <col min="2" max="2" width="38.7109375" customWidth="1"/>
    <col min="3" max="3" width="19.7109375" customWidth="1"/>
    <col min="4" max="4" width="6" customWidth="1"/>
    <col min="5" max="5" width="6.28515625" customWidth="1"/>
    <col min="6" max="6" width="8.5703125" customWidth="1"/>
    <col min="7" max="7" width="8.7109375" customWidth="1"/>
    <col min="8" max="8" width="7.5703125" customWidth="1"/>
    <col min="9" max="10" width="7.85546875" customWidth="1"/>
    <col min="11" max="11" width="7" customWidth="1"/>
    <col min="12" max="12" width="7.5703125" customWidth="1"/>
    <col min="13" max="13" width="23" customWidth="1"/>
    <col min="14" max="14" width="9.140625" customWidth="1"/>
  </cols>
  <sheetData>
    <row r="1" spans="1:12" ht="18" customHeight="1" x14ac:dyDescent="0.25">
      <c r="A1" s="153" t="s">
        <v>11</v>
      </c>
      <c r="B1" s="153"/>
      <c r="C1" s="153" t="s">
        <v>80</v>
      </c>
      <c r="D1" s="153"/>
      <c r="E1" s="153"/>
      <c r="F1" s="153"/>
      <c r="G1" s="85"/>
    </row>
    <row r="2" spans="1:12" ht="7.5" customHeight="1" x14ac:dyDescent="0.25">
      <c r="A2" s="1"/>
      <c r="B2" s="1"/>
      <c r="C2" s="69"/>
      <c r="D2" s="69"/>
      <c r="E2" s="1"/>
      <c r="F2" s="1"/>
      <c r="G2" s="1"/>
      <c r="H2" s="1"/>
      <c r="I2" s="1"/>
      <c r="J2" s="1"/>
      <c r="K2" s="1"/>
      <c r="L2" s="1"/>
    </row>
    <row r="3" spans="1:12" ht="18" x14ac:dyDescent="0.25">
      <c r="A3" s="17">
        <f>'Zusammenzug BL, Bildung, GK'!B3</f>
        <v>0</v>
      </c>
      <c r="H3" s="2"/>
      <c r="I3" s="2"/>
      <c r="J3" s="2"/>
      <c r="K3" s="4"/>
      <c r="L3" s="1"/>
    </row>
    <row r="4" spans="1:12" ht="18" x14ac:dyDescent="0.25">
      <c r="A4" s="71" t="s">
        <v>73</v>
      </c>
      <c r="B4" s="71" t="s">
        <v>96</v>
      </c>
      <c r="H4" s="72"/>
      <c r="I4" s="72"/>
      <c r="J4" s="72"/>
      <c r="K4" s="73"/>
      <c r="L4" s="74"/>
    </row>
    <row r="5" spans="1:12" x14ac:dyDescent="0.25">
      <c r="H5" s="1"/>
      <c r="I5" s="1"/>
      <c r="J5" s="1"/>
      <c r="K5" s="1"/>
      <c r="L5" s="1"/>
    </row>
    <row r="6" spans="1:12" ht="30" x14ac:dyDescent="0.25">
      <c r="A6" s="105" t="s">
        <v>4</v>
      </c>
      <c r="B6" s="106" t="s">
        <v>79</v>
      </c>
      <c r="C6" s="107" t="s">
        <v>5</v>
      </c>
      <c r="D6" s="108" t="s">
        <v>71</v>
      </c>
      <c r="E6" s="109" t="s">
        <v>1</v>
      </c>
      <c r="F6" s="128" t="s">
        <v>2</v>
      </c>
      <c r="G6" s="125" t="s">
        <v>83</v>
      </c>
      <c r="H6" s="130" t="s">
        <v>3</v>
      </c>
      <c r="I6" s="130" t="s">
        <v>45</v>
      </c>
      <c r="J6" s="130" t="s">
        <v>46</v>
      </c>
      <c r="K6" s="134" t="s">
        <v>84</v>
      </c>
      <c r="L6" s="131" t="s">
        <v>97</v>
      </c>
    </row>
    <row r="7" spans="1:12" ht="15.75" thickBot="1" x14ac:dyDescent="0.3">
      <c r="A7" s="111"/>
      <c r="B7" s="112"/>
      <c r="C7" s="113"/>
      <c r="D7" s="113"/>
      <c r="E7" s="114"/>
      <c r="F7" s="129">
        <v>30</v>
      </c>
      <c r="G7" s="126" t="s">
        <v>89</v>
      </c>
      <c r="H7" s="129">
        <v>60</v>
      </c>
      <c r="I7" s="129">
        <v>80</v>
      </c>
      <c r="J7" s="129">
        <v>160</v>
      </c>
      <c r="K7" s="127" t="s">
        <v>6</v>
      </c>
      <c r="L7" s="132" t="s">
        <v>7</v>
      </c>
    </row>
    <row r="8" spans="1:12" x14ac:dyDescent="0.25">
      <c r="A8" s="116"/>
      <c r="B8" s="117"/>
      <c r="C8" s="118"/>
      <c r="D8" s="119"/>
      <c r="E8" s="144"/>
      <c r="F8" s="98">
        <f>IF(G8="Ja",0,IF(E8&lt;=3,E8*$F$7,0))</f>
        <v>0</v>
      </c>
      <c r="G8" s="142"/>
      <c r="H8" s="98">
        <f>IF(G8="Ja",$H$7,0)</f>
        <v>0</v>
      </c>
      <c r="I8" s="98">
        <f>IF(G8="Ja",0,IF(E8&lt;=3,0,IF(E8&lt;=5,$I$7,0)))</f>
        <v>0</v>
      </c>
      <c r="J8" s="98">
        <f>IF(G8="Ja",0,IF(E8&gt;5,$J$7,0))</f>
        <v>0</v>
      </c>
      <c r="K8" s="117"/>
      <c r="L8" s="133">
        <f t="shared" ref="L8:L39" si="0">K8*0.7</f>
        <v>0</v>
      </c>
    </row>
    <row r="9" spans="1:12" x14ac:dyDescent="0.25">
      <c r="A9" s="121"/>
      <c r="B9" s="117"/>
      <c r="C9" s="118"/>
      <c r="D9" s="119"/>
      <c r="E9" s="144"/>
      <c r="F9" s="98">
        <f t="shared" ref="F9:F27" si="1">IF(G9="Ja",0,IF(E9&lt;=3,E9*$F$7,0))</f>
        <v>0</v>
      </c>
      <c r="G9" s="142"/>
      <c r="H9" s="98">
        <f t="shared" ref="H9:H72" si="2">IF(G9="Ja",$H$7,0)</f>
        <v>0</v>
      </c>
      <c r="I9" s="98">
        <f t="shared" ref="I9:I72" si="3">IF(G9="Ja",0,IF(E9&lt;=3,0,IF(E9&lt;=5,$I$7,0)))</f>
        <v>0</v>
      </c>
      <c r="J9" s="98">
        <f t="shared" ref="J9:J72" si="4">IF(G9="Ja",0,IF(E9&gt;5,$J$7,0))</f>
        <v>0</v>
      </c>
      <c r="K9" s="117"/>
      <c r="L9" s="133">
        <f t="shared" si="0"/>
        <v>0</v>
      </c>
    </row>
    <row r="10" spans="1:12" x14ac:dyDescent="0.25">
      <c r="A10" s="121"/>
      <c r="B10" s="117"/>
      <c r="C10" s="118"/>
      <c r="D10" s="119"/>
      <c r="E10" s="144"/>
      <c r="F10" s="98">
        <f t="shared" si="1"/>
        <v>0</v>
      </c>
      <c r="G10" s="142"/>
      <c r="H10" s="98">
        <f t="shared" si="2"/>
        <v>0</v>
      </c>
      <c r="I10" s="98">
        <f t="shared" si="3"/>
        <v>0</v>
      </c>
      <c r="J10" s="98">
        <f t="shared" si="4"/>
        <v>0</v>
      </c>
      <c r="K10" s="117"/>
      <c r="L10" s="133">
        <f t="shared" si="0"/>
        <v>0</v>
      </c>
    </row>
    <row r="11" spans="1:12" x14ac:dyDescent="0.25">
      <c r="A11" s="121"/>
      <c r="B11" s="117"/>
      <c r="C11" s="118"/>
      <c r="D11" s="119"/>
      <c r="E11" s="144"/>
      <c r="F11" s="98">
        <f t="shared" si="1"/>
        <v>0</v>
      </c>
      <c r="G11" s="142"/>
      <c r="H11" s="98">
        <f t="shared" si="2"/>
        <v>0</v>
      </c>
      <c r="I11" s="98">
        <f t="shared" si="3"/>
        <v>0</v>
      </c>
      <c r="J11" s="98">
        <f t="shared" si="4"/>
        <v>0</v>
      </c>
      <c r="K11" s="117"/>
      <c r="L11" s="133">
        <f t="shared" si="0"/>
        <v>0</v>
      </c>
    </row>
    <row r="12" spans="1:12" x14ac:dyDescent="0.25">
      <c r="A12" s="121"/>
      <c r="B12" s="117"/>
      <c r="C12" s="118"/>
      <c r="D12" s="119"/>
      <c r="E12" s="144"/>
      <c r="F12" s="98">
        <f t="shared" si="1"/>
        <v>0</v>
      </c>
      <c r="G12" s="142"/>
      <c r="H12" s="98">
        <f t="shared" si="2"/>
        <v>0</v>
      </c>
      <c r="I12" s="98">
        <f t="shared" si="3"/>
        <v>0</v>
      </c>
      <c r="J12" s="98">
        <f t="shared" si="4"/>
        <v>0</v>
      </c>
      <c r="K12" s="117"/>
      <c r="L12" s="133">
        <f t="shared" si="0"/>
        <v>0</v>
      </c>
    </row>
    <row r="13" spans="1:12" x14ac:dyDescent="0.25">
      <c r="A13" s="121"/>
      <c r="B13" s="117"/>
      <c r="C13" s="118"/>
      <c r="D13" s="119"/>
      <c r="E13" s="144"/>
      <c r="F13" s="98">
        <f t="shared" si="1"/>
        <v>0</v>
      </c>
      <c r="G13" s="142"/>
      <c r="H13" s="98">
        <f t="shared" si="2"/>
        <v>0</v>
      </c>
      <c r="I13" s="98">
        <f t="shared" si="3"/>
        <v>0</v>
      </c>
      <c r="J13" s="98">
        <f t="shared" si="4"/>
        <v>0</v>
      </c>
      <c r="K13" s="117"/>
      <c r="L13" s="133">
        <f t="shared" si="0"/>
        <v>0</v>
      </c>
    </row>
    <row r="14" spans="1:12" x14ac:dyDescent="0.25">
      <c r="A14" s="121"/>
      <c r="B14" s="117"/>
      <c r="C14" s="118"/>
      <c r="D14" s="119"/>
      <c r="E14" s="144"/>
      <c r="F14" s="98">
        <f t="shared" si="1"/>
        <v>0</v>
      </c>
      <c r="G14" s="142"/>
      <c r="H14" s="98">
        <f t="shared" si="2"/>
        <v>0</v>
      </c>
      <c r="I14" s="98">
        <f t="shared" si="3"/>
        <v>0</v>
      </c>
      <c r="J14" s="98">
        <f t="shared" si="4"/>
        <v>0</v>
      </c>
      <c r="K14" s="117"/>
      <c r="L14" s="133">
        <f t="shared" si="0"/>
        <v>0</v>
      </c>
    </row>
    <row r="15" spans="1:12" x14ac:dyDescent="0.25">
      <c r="A15" s="121"/>
      <c r="B15" s="117"/>
      <c r="C15" s="118"/>
      <c r="D15" s="119"/>
      <c r="E15" s="144"/>
      <c r="F15" s="98">
        <f t="shared" si="1"/>
        <v>0</v>
      </c>
      <c r="G15" s="142"/>
      <c r="H15" s="98">
        <f t="shared" si="2"/>
        <v>0</v>
      </c>
      <c r="I15" s="98">
        <f t="shared" si="3"/>
        <v>0</v>
      </c>
      <c r="J15" s="98">
        <f t="shared" si="4"/>
        <v>0</v>
      </c>
      <c r="K15" s="117"/>
      <c r="L15" s="133">
        <f t="shared" si="0"/>
        <v>0</v>
      </c>
    </row>
    <row r="16" spans="1:12" x14ac:dyDescent="0.25">
      <c r="A16" s="121"/>
      <c r="B16" s="117"/>
      <c r="C16" s="118"/>
      <c r="D16" s="119"/>
      <c r="E16" s="144"/>
      <c r="F16" s="98">
        <f t="shared" si="1"/>
        <v>0</v>
      </c>
      <c r="G16" s="142"/>
      <c r="H16" s="98">
        <f t="shared" si="2"/>
        <v>0</v>
      </c>
      <c r="I16" s="98">
        <f t="shared" si="3"/>
        <v>0</v>
      </c>
      <c r="J16" s="98">
        <f t="shared" si="4"/>
        <v>0</v>
      </c>
      <c r="K16" s="117"/>
      <c r="L16" s="133">
        <f t="shared" si="0"/>
        <v>0</v>
      </c>
    </row>
    <row r="17" spans="1:12" x14ac:dyDescent="0.25">
      <c r="A17" s="116"/>
      <c r="B17" s="117"/>
      <c r="C17" s="118"/>
      <c r="D17" s="119"/>
      <c r="E17" s="144"/>
      <c r="F17" s="98">
        <f t="shared" si="1"/>
        <v>0</v>
      </c>
      <c r="G17" s="142"/>
      <c r="H17" s="98">
        <f t="shared" si="2"/>
        <v>0</v>
      </c>
      <c r="I17" s="98">
        <f t="shared" si="3"/>
        <v>0</v>
      </c>
      <c r="J17" s="98">
        <f t="shared" si="4"/>
        <v>0</v>
      </c>
      <c r="K17" s="117"/>
      <c r="L17" s="133">
        <f t="shared" si="0"/>
        <v>0</v>
      </c>
    </row>
    <row r="18" spans="1:12" x14ac:dyDescent="0.25">
      <c r="A18" s="121"/>
      <c r="B18" s="117"/>
      <c r="C18" s="118"/>
      <c r="D18" s="119"/>
      <c r="E18" s="144"/>
      <c r="F18" s="98">
        <f t="shared" si="1"/>
        <v>0</v>
      </c>
      <c r="G18" s="142"/>
      <c r="H18" s="98">
        <f t="shared" si="2"/>
        <v>0</v>
      </c>
      <c r="I18" s="98">
        <f t="shared" si="3"/>
        <v>0</v>
      </c>
      <c r="J18" s="98">
        <f t="shared" si="4"/>
        <v>0</v>
      </c>
      <c r="K18" s="117"/>
      <c r="L18" s="133">
        <f t="shared" si="0"/>
        <v>0</v>
      </c>
    </row>
    <row r="19" spans="1:12" x14ac:dyDescent="0.25">
      <c r="A19" s="121"/>
      <c r="B19" s="117"/>
      <c r="C19" s="118"/>
      <c r="D19" s="119"/>
      <c r="E19" s="144"/>
      <c r="F19" s="98">
        <f t="shared" si="1"/>
        <v>0</v>
      </c>
      <c r="G19" s="142"/>
      <c r="H19" s="98">
        <f t="shared" si="2"/>
        <v>0</v>
      </c>
      <c r="I19" s="98">
        <f t="shared" si="3"/>
        <v>0</v>
      </c>
      <c r="J19" s="98">
        <f t="shared" si="4"/>
        <v>0</v>
      </c>
      <c r="K19" s="117"/>
      <c r="L19" s="133">
        <f t="shared" si="0"/>
        <v>0</v>
      </c>
    </row>
    <row r="20" spans="1:12" x14ac:dyDescent="0.25">
      <c r="A20" s="121"/>
      <c r="B20" s="117"/>
      <c r="C20" s="118"/>
      <c r="D20" s="119"/>
      <c r="E20" s="144"/>
      <c r="F20" s="98">
        <f t="shared" si="1"/>
        <v>0</v>
      </c>
      <c r="G20" s="142"/>
      <c r="H20" s="98">
        <f t="shared" si="2"/>
        <v>0</v>
      </c>
      <c r="I20" s="98">
        <f t="shared" si="3"/>
        <v>0</v>
      </c>
      <c r="J20" s="98">
        <f t="shared" si="4"/>
        <v>0</v>
      </c>
      <c r="K20" s="117"/>
      <c r="L20" s="133">
        <f t="shared" si="0"/>
        <v>0</v>
      </c>
    </row>
    <row r="21" spans="1:12" x14ac:dyDescent="0.25">
      <c r="A21" s="121"/>
      <c r="B21" s="117"/>
      <c r="C21" s="118"/>
      <c r="D21" s="119"/>
      <c r="E21" s="144"/>
      <c r="F21" s="98">
        <f t="shared" si="1"/>
        <v>0</v>
      </c>
      <c r="G21" s="142"/>
      <c r="H21" s="98">
        <f t="shared" si="2"/>
        <v>0</v>
      </c>
      <c r="I21" s="98">
        <f t="shared" si="3"/>
        <v>0</v>
      </c>
      <c r="J21" s="98">
        <f t="shared" si="4"/>
        <v>0</v>
      </c>
      <c r="K21" s="117"/>
      <c r="L21" s="133">
        <f t="shared" si="0"/>
        <v>0</v>
      </c>
    </row>
    <row r="22" spans="1:12" x14ac:dyDescent="0.25">
      <c r="A22" s="121"/>
      <c r="B22" s="117"/>
      <c r="C22" s="118"/>
      <c r="D22" s="119"/>
      <c r="E22" s="144"/>
      <c r="F22" s="98">
        <f t="shared" si="1"/>
        <v>0</v>
      </c>
      <c r="G22" s="142"/>
      <c r="H22" s="98">
        <f t="shared" si="2"/>
        <v>0</v>
      </c>
      <c r="I22" s="98">
        <f t="shared" si="3"/>
        <v>0</v>
      </c>
      <c r="J22" s="98">
        <f t="shared" si="4"/>
        <v>0</v>
      </c>
      <c r="K22" s="117"/>
      <c r="L22" s="133">
        <f t="shared" si="0"/>
        <v>0</v>
      </c>
    </row>
    <row r="23" spans="1:12" x14ac:dyDescent="0.25">
      <c r="A23" s="121"/>
      <c r="B23" s="117"/>
      <c r="C23" s="118"/>
      <c r="D23" s="119"/>
      <c r="E23" s="144"/>
      <c r="F23" s="98">
        <f t="shared" si="1"/>
        <v>0</v>
      </c>
      <c r="G23" s="142"/>
      <c r="H23" s="98">
        <f t="shared" si="2"/>
        <v>0</v>
      </c>
      <c r="I23" s="98">
        <f t="shared" si="3"/>
        <v>0</v>
      </c>
      <c r="J23" s="98">
        <f t="shared" si="4"/>
        <v>0</v>
      </c>
      <c r="K23" s="117"/>
      <c r="L23" s="133">
        <f t="shared" si="0"/>
        <v>0</v>
      </c>
    </row>
    <row r="24" spans="1:12" x14ac:dyDescent="0.25">
      <c r="A24" s="121"/>
      <c r="B24" s="117"/>
      <c r="C24" s="118"/>
      <c r="D24" s="119"/>
      <c r="E24" s="144"/>
      <c r="F24" s="98">
        <f t="shared" si="1"/>
        <v>0</v>
      </c>
      <c r="G24" s="142"/>
      <c r="H24" s="98">
        <f t="shared" si="2"/>
        <v>0</v>
      </c>
      <c r="I24" s="98">
        <f t="shared" si="3"/>
        <v>0</v>
      </c>
      <c r="J24" s="98">
        <f t="shared" si="4"/>
        <v>0</v>
      </c>
      <c r="K24" s="117"/>
      <c r="L24" s="133">
        <f t="shared" si="0"/>
        <v>0</v>
      </c>
    </row>
    <row r="25" spans="1:12" x14ac:dyDescent="0.25">
      <c r="A25" s="121"/>
      <c r="B25" s="117"/>
      <c r="C25" s="118"/>
      <c r="D25" s="119"/>
      <c r="E25" s="144"/>
      <c r="F25" s="98">
        <f t="shared" si="1"/>
        <v>0</v>
      </c>
      <c r="G25" s="142"/>
      <c r="H25" s="98">
        <f t="shared" si="2"/>
        <v>0</v>
      </c>
      <c r="I25" s="98">
        <f t="shared" si="3"/>
        <v>0</v>
      </c>
      <c r="J25" s="98">
        <f t="shared" si="4"/>
        <v>0</v>
      </c>
      <c r="K25" s="117"/>
      <c r="L25" s="133">
        <f t="shared" si="0"/>
        <v>0</v>
      </c>
    </row>
    <row r="26" spans="1:12" x14ac:dyDescent="0.25">
      <c r="A26" s="121"/>
      <c r="B26" s="117"/>
      <c r="C26" s="118"/>
      <c r="D26" s="119"/>
      <c r="E26" s="144"/>
      <c r="F26" s="98">
        <f t="shared" si="1"/>
        <v>0</v>
      </c>
      <c r="G26" s="142"/>
      <c r="H26" s="98">
        <f t="shared" si="2"/>
        <v>0</v>
      </c>
      <c r="I26" s="98">
        <f t="shared" si="3"/>
        <v>0</v>
      </c>
      <c r="J26" s="98">
        <f t="shared" si="4"/>
        <v>0</v>
      </c>
      <c r="K26" s="117"/>
      <c r="L26" s="133">
        <f t="shared" si="0"/>
        <v>0</v>
      </c>
    </row>
    <row r="27" spans="1:12" x14ac:dyDescent="0.25">
      <c r="A27" s="121"/>
      <c r="B27" s="117"/>
      <c r="C27" s="118"/>
      <c r="D27" s="119"/>
      <c r="E27" s="144"/>
      <c r="F27" s="98">
        <f t="shared" si="1"/>
        <v>0</v>
      </c>
      <c r="G27" s="142"/>
      <c r="H27" s="98">
        <f t="shared" si="2"/>
        <v>0</v>
      </c>
      <c r="I27" s="98">
        <f t="shared" si="3"/>
        <v>0</v>
      </c>
      <c r="J27" s="98">
        <f t="shared" si="4"/>
        <v>0</v>
      </c>
      <c r="K27" s="117"/>
      <c r="L27" s="133">
        <f t="shared" si="0"/>
        <v>0</v>
      </c>
    </row>
    <row r="28" spans="1:12" x14ac:dyDescent="0.25">
      <c r="A28" s="121"/>
      <c r="B28" s="117"/>
      <c r="C28" s="118"/>
      <c r="D28" s="119"/>
      <c r="E28" s="144"/>
      <c r="F28" s="98">
        <f t="shared" ref="F28:F72" si="5">IF(G28="Ja",0,IF(E28&lt;=3,E28*$F$7,0))</f>
        <v>0</v>
      </c>
      <c r="G28" s="142"/>
      <c r="H28" s="98">
        <f t="shared" si="2"/>
        <v>0</v>
      </c>
      <c r="I28" s="98">
        <f t="shared" si="3"/>
        <v>0</v>
      </c>
      <c r="J28" s="98">
        <f t="shared" si="4"/>
        <v>0</v>
      </c>
      <c r="K28" s="117"/>
      <c r="L28" s="133">
        <f t="shared" si="0"/>
        <v>0</v>
      </c>
    </row>
    <row r="29" spans="1:12" x14ac:dyDescent="0.25">
      <c r="A29" s="121"/>
      <c r="B29" s="117"/>
      <c r="C29" s="118"/>
      <c r="D29" s="119"/>
      <c r="E29" s="144"/>
      <c r="F29" s="98">
        <f t="shared" si="5"/>
        <v>0</v>
      </c>
      <c r="G29" s="142"/>
      <c r="H29" s="98">
        <f t="shared" si="2"/>
        <v>0</v>
      </c>
      <c r="I29" s="98">
        <f t="shared" si="3"/>
        <v>0</v>
      </c>
      <c r="J29" s="98">
        <f t="shared" si="4"/>
        <v>0</v>
      </c>
      <c r="K29" s="117"/>
      <c r="L29" s="133">
        <f t="shared" si="0"/>
        <v>0</v>
      </c>
    </row>
    <row r="30" spans="1:12" x14ac:dyDescent="0.25">
      <c r="A30" s="121"/>
      <c r="B30" s="117"/>
      <c r="C30" s="118"/>
      <c r="D30" s="119"/>
      <c r="E30" s="144"/>
      <c r="F30" s="98">
        <f t="shared" si="5"/>
        <v>0</v>
      </c>
      <c r="G30" s="142"/>
      <c r="H30" s="98">
        <f t="shared" si="2"/>
        <v>0</v>
      </c>
      <c r="I30" s="98">
        <f t="shared" si="3"/>
        <v>0</v>
      </c>
      <c r="J30" s="98">
        <f t="shared" si="4"/>
        <v>0</v>
      </c>
      <c r="K30" s="117"/>
      <c r="L30" s="133">
        <f t="shared" si="0"/>
        <v>0</v>
      </c>
    </row>
    <row r="31" spans="1:12" x14ac:dyDescent="0.25">
      <c r="A31" s="121"/>
      <c r="B31" s="117"/>
      <c r="C31" s="118"/>
      <c r="D31" s="119"/>
      <c r="E31" s="144"/>
      <c r="F31" s="98">
        <f t="shared" si="5"/>
        <v>0</v>
      </c>
      <c r="G31" s="142"/>
      <c r="H31" s="98">
        <f t="shared" si="2"/>
        <v>0</v>
      </c>
      <c r="I31" s="98">
        <f t="shared" si="3"/>
        <v>0</v>
      </c>
      <c r="J31" s="98">
        <f t="shared" si="4"/>
        <v>0</v>
      </c>
      <c r="K31" s="117"/>
      <c r="L31" s="133">
        <f t="shared" si="0"/>
        <v>0</v>
      </c>
    </row>
    <row r="32" spans="1:12" x14ac:dyDescent="0.25">
      <c r="A32" s="116"/>
      <c r="B32" s="117"/>
      <c r="C32" s="118"/>
      <c r="D32" s="119"/>
      <c r="E32" s="144"/>
      <c r="F32" s="98">
        <f t="shared" si="5"/>
        <v>0</v>
      </c>
      <c r="G32" s="142"/>
      <c r="H32" s="98">
        <f t="shared" si="2"/>
        <v>0</v>
      </c>
      <c r="I32" s="98">
        <f t="shared" si="3"/>
        <v>0</v>
      </c>
      <c r="J32" s="98">
        <f t="shared" si="4"/>
        <v>0</v>
      </c>
      <c r="K32" s="117"/>
      <c r="L32" s="133">
        <f t="shared" si="0"/>
        <v>0</v>
      </c>
    </row>
    <row r="33" spans="1:12" x14ac:dyDescent="0.25">
      <c r="A33" s="121"/>
      <c r="B33" s="117"/>
      <c r="C33" s="118"/>
      <c r="D33" s="119"/>
      <c r="E33" s="144"/>
      <c r="F33" s="98">
        <f t="shared" si="5"/>
        <v>0</v>
      </c>
      <c r="G33" s="142"/>
      <c r="H33" s="98">
        <f t="shared" si="2"/>
        <v>0</v>
      </c>
      <c r="I33" s="98">
        <f t="shared" si="3"/>
        <v>0</v>
      </c>
      <c r="J33" s="98">
        <f t="shared" si="4"/>
        <v>0</v>
      </c>
      <c r="K33" s="117"/>
      <c r="L33" s="133">
        <f t="shared" si="0"/>
        <v>0</v>
      </c>
    </row>
    <row r="34" spans="1:12" x14ac:dyDescent="0.25">
      <c r="A34" s="121"/>
      <c r="B34" s="117"/>
      <c r="C34" s="118"/>
      <c r="D34" s="119"/>
      <c r="E34" s="144"/>
      <c r="F34" s="98">
        <f t="shared" si="5"/>
        <v>0</v>
      </c>
      <c r="G34" s="144"/>
      <c r="H34" s="98">
        <f t="shared" si="2"/>
        <v>0</v>
      </c>
      <c r="I34" s="98">
        <f t="shared" si="3"/>
        <v>0</v>
      </c>
      <c r="J34" s="98">
        <f t="shared" si="4"/>
        <v>0</v>
      </c>
      <c r="K34" s="117"/>
      <c r="L34" s="133">
        <f t="shared" si="0"/>
        <v>0</v>
      </c>
    </row>
    <row r="35" spans="1:12" x14ac:dyDescent="0.25">
      <c r="A35" s="121"/>
      <c r="B35" s="117"/>
      <c r="C35" s="118"/>
      <c r="D35" s="119"/>
      <c r="E35" s="144"/>
      <c r="F35" s="98">
        <f t="shared" si="5"/>
        <v>0</v>
      </c>
      <c r="G35" s="144"/>
      <c r="H35" s="98">
        <f t="shared" si="2"/>
        <v>0</v>
      </c>
      <c r="I35" s="98">
        <f t="shared" si="3"/>
        <v>0</v>
      </c>
      <c r="J35" s="98">
        <f t="shared" si="4"/>
        <v>0</v>
      </c>
      <c r="K35" s="117"/>
      <c r="L35" s="133">
        <f t="shared" si="0"/>
        <v>0</v>
      </c>
    </row>
    <row r="36" spans="1:12" x14ac:dyDescent="0.25">
      <c r="A36" s="121"/>
      <c r="B36" s="117"/>
      <c r="C36" s="118"/>
      <c r="D36" s="119"/>
      <c r="E36" s="144"/>
      <c r="F36" s="98">
        <f t="shared" si="5"/>
        <v>0</v>
      </c>
      <c r="G36" s="144"/>
      <c r="H36" s="98">
        <f t="shared" si="2"/>
        <v>0</v>
      </c>
      <c r="I36" s="98">
        <f t="shared" si="3"/>
        <v>0</v>
      </c>
      <c r="J36" s="98">
        <f t="shared" si="4"/>
        <v>0</v>
      </c>
      <c r="K36" s="117"/>
      <c r="L36" s="133">
        <f t="shared" si="0"/>
        <v>0</v>
      </c>
    </row>
    <row r="37" spans="1:12" x14ac:dyDescent="0.25">
      <c r="A37" s="121"/>
      <c r="B37" s="117"/>
      <c r="C37" s="118"/>
      <c r="D37" s="119"/>
      <c r="E37" s="144"/>
      <c r="F37" s="98">
        <f t="shared" si="5"/>
        <v>0</v>
      </c>
      <c r="G37" s="144"/>
      <c r="H37" s="98">
        <f t="shared" si="2"/>
        <v>0</v>
      </c>
      <c r="I37" s="98">
        <f t="shared" si="3"/>
        <v>0</v>
      </c>
      <c r="J37" s="98">
        <f t="shared" si="4"/>
        <v>0</v>
      </c>
      <c r="K37" s="117"/>
      <c r="L37" s="133">
        <f t="shared" si="0"/>
        <v>0</v>
      </c>
    </row>
    <row r="38" spans="1:12" x14ac:dyDescent="0.25">
      <c r="A38" s="121"/>
      <c r="B38" s="117"/>
      <c r="C38" s="118"/>
      <c r="D38" s="119"/>
      <c r="E38" s="144"/>
      <c r="F38" s="98">
        <f t="shared" si="5"/>
        <v>0</v>
      </c>
      <c r="G38" s="144"/>
      <c r="H38" s="98">
        <f t="shared" si="2"/>
        <v>0</v>
      </c>
      <c r="I38" s="98">
        <f t="shared" si="3"/>
        <v>0</v>
      </c>
      <c r="J38" s="98">
        <f t="shared" si="4"/>
        <v>0</v>
      </c>
      <c r="K38" s="117"/>
      <c r="L38" s="133">
        <f t="shared" si="0"/>
        <v>0</v>
      </c>
    </row>
    <row r="39" spans="1:12" x14ac:dyDescent="0.25">
      <c r="A39" s="121"/>
      <c r="B39" s="117"/>
      <c r="C39" s="118"/>
      <c r="D39" s="119"/>
      <c r="E39" s="144"/>
      <c r="F39" s="98">
        <f t="shared" si="5"/>
        <v>0</v>
      </c>
      <c r="G39" s="144"/>
      <c r="H39" s="98">
        <f t="shared" si="2"/>
        <v>0</v>
      </c>
      <c r="I39" s="98">
        <f t="shared" si="3"/>
        <v>0</v>
      </c>
      <c r="J39" s="98">
        <f t="shared" si="4"/>
        <v>0</v>
      </c>
      <c r="K39" s="117"/>
      <c r="L39" s="133">
        <f t="shared" si="0"/>
        <v>0</v>
      </c>
    </row>
    <row r="40" spans="1:12" x14ac:dyDescent="0.25">
      <c r="A40" s="121"/>
      <c r="B40" s="117"/>
      <c r="C40" s="118"/>
      <c r="D40" s="119"/>
      <c r="E40" s="144"/>
      <c r="F40" s="98">
        <f t="shared" si="5"/>
        <v>0</v>
      </c>
      <c r="G40" s="144"/>
      <c r="H40" s="98">
        <f t="shared" si="2"/>
        <v>0</v>
      </c>
      <c r="I40" s="98">
        <f t="shared" si="3"/>
        <v>0</v>
      </c>
      <c r="J40" s="98">
        <f t="shared" si="4"/>
        <v>0</v>
      </c>
      <c r="K40" s="117"/>
      <c r="L40" s="133">
        <f t="shared" ref="L40:L71" si="6">K40*0.7</f>
        <v>0</v>
      </c>
    </row>
    <row r="41" spans="1:12" x14ac:dyDescent="0.25">
      <c r="A41" s="121"/>
      <c r="B41" s="117"/>
      <c r="C41" s="118"/>
      <c r="D41" s="119"/>
      <c r="E41" s="144"/>
      <c r="F41" s="98">
        <f t="shared" si="5"/>
        <v>0</v>
      </c>
      <c r="G41" s="144"/>
      <c r="H41" s="98">
        <f t="shared" si="2"/>
        <v>0</v>
      </c>
      <c r="I41" s="98">
        <f t="shared" si="3"/>
        <v>0</v>
      </c>
      <c r="J41" s="98">
        <f t="shared" si="4"/>
        <v>0</v>
      </c>
      <c r="K41" s="117"/>
      <c r="L41" s="133">
        <f t="shared" si="6"/>
        <v>0</v>
      </c>
    </row>
    <row r="42" spans="1:12" x14ac:dyDescent="0.25">
      <c r="A42" s="121"/>
      <c r="B42" s="117"/>
      <c r="C42" s="118"/>
      <c r="D42" s="119"/>
      <c r="E42" s="144"/>
      <c r="F42" s="98">
        <f t="shared" si="5"/>
        <v>0</v>
      </c>
      <c r="G42" s="144"/>
      <c r="H42" s="98">
        <f t="shared" si="2"/>
        <v>0</v>
      </c>
      <c r="I42" s="98">
        <f t="shared" si="3"/>
        <v>0</v>
      </c>
      <c r="J42" s="98">
        <f t="shared" si="4"/>
        <v>0</v>
      </c>
      <c r="K42" s="117"/>
      <c r="L42" s="133">
        <f t="shared" si="6"/>
        <v>0</v>
      </c>
    </row>
    <row r="43" spans="1:12" x14ac:dyDescent="0.25">
      <c r="A43" s="121"/>
      <c r="B43" s="117"/>
      <c r="C43" s="118"/>
      <c r="D43" s="119"/>
      <c r="E43" s="144"/>
      <c r="F43" s="98">
        <f t="shared" si="5"/>
        <v>0</v>
      </c>
      <c r="G43" s="144"/>
      <c r="H43" s="98">
        <f t="shared" si="2"/>
        <v>0</v>
      </c>
      <c r="I43" s="98">
        <f t="shared" si="3"/>
        <v>0</v>
      </c>
      <c r="J43" s="98">
        <f t="shared" si="4"/>
        <v>0</v>
      </c>
      <c r="K43" s="117"/>
      <c r="L43" s="133">
        <f t="shared" si="6"/>
        <v>0</v>
      </c>
    </row>
    <row r="44" spans="1:12" x14ac:dyDescent="0.25">
      <c r="A44" s="121"/>
      <c r="B44" s="117"/>
      <c r="C44" s="118"/>
      <c r="D44" s="119"/>
      <c r="E44" s="144"/>
      <c r="F44" s="98">
        <f t="shared" si="5"/>
        <v>0</v>
      </c>
      <c r="G44" s="144"/>
      <c r="H44" s="98">
        <f t="shared" si="2"/>
        <v>0</v>
      </c>
      <c r="I44" s="98">
        <f t="shared" si="3"/>
        <v>0</v>
      </c>
      <c r="J44" s="98">
        <f t="shared" si="4"/>
        <v>0</v>
      </c>
      <c r="K44" s="117"/>
      <c r="L44" s="133">
        <f t="shared" si="6"/>
        <v>0</v>
      </c>
    </row>
    <row r="45" spans="1:12" x14ac:dyDescent="0.25">
      <c r="A45" s="121"/>
      <c r="B45" s="117"/>
      <c r="C45" s="118"/>
      <c r="D45" s="119"/>
      <c r="E45" s="144"/>
      <c r="F45" s="98">
        <f t="shared" si="5"/>
        <v>0</v>
      </c>
      <c r="G45" s="144"/>
      <c r="H45" s="98">
        <f t="shared" si="2"/>
        <v>0</v>
      </c>
      <c r="I45" s="98">
        <f t="shared" si="3"/>
        <v>0</v>
      </c>
      <c r="J45" s="98">
        <f t="shared" si="4"/>
        <v>0</v>
      </c>
      <c r="K45" s="117"/>
      <c r="L45" s="133">
        <f t="shared" si="6"/>
        <v>0</v>
      </c>
    </row>
    <row r="46" spans="1:12" x14ac:dyDescent="0.25">
      <c r="A46" s="121"/>
      <c r="B46" s="117"/>
      <c r="C46" s="118"/>
      <c r="D46" s="119"/>
      <c r="E46" s="144"/>
      <c r="F46" s="98">
        <f t="shared" si="5"/>
        <v>0</v>
      </c>
      <c r="G46" s="144"/>
      <c r="H46" s="98">
        <f t="shared" si="2"/>
        <v>0</v>
      </c>
      <c r="I46" s="98">
        <f t="shared" si="3"/>
        <v>0</v>
      </c>
      <c r="J46" s="98">
        <f t="shared" si="4"/>
        <v>0</v>
      </c>
      <c r="K46" s="117"/>
      <c r="L46" s="133">
        <f t="shared" si="6"/>
        <v>0</v>
      </c>
    </row>
    <row r="47" spans="1:12" x14ac:dyDescent="0.25">
      <c r="A47" s="121"/>
      <c r="B47" s="117"/>
      <c r="C47" s="118"/>
      <c r="D47" s="119"/>
      <c r="E47" s="144"/>
      <c r="F47" s="98">
        <f t="shared" si="5"/>
        <v>0</v>
      </c>
      <c r="G47" s="144"/>
      <c r="H47" s="98">
        <f t="shared" si="2"/>
        <v>0</v>
      </c>
      <c r="I47" s="98">
        <f t="shared" si="3"/>
        <v>0</v>
      </c>
      <c r="J47" s="98">
        <f t="shared" si="4"/>
        <v>0</v>
      </c>
      <c r="K47" s="117"/>
      <c r="L47" s="133">
        <f t="shared" si="6"/>
        <v>0</v>
      </c>
    </row>
    <row r="48" spans="1:12" x14ac:dyDescent="0.25">
      <c r="A48" s="121"/>
      <c r="B48" s="117"/>
      <c r="C48" s="118"/>
      <c r="D48" s="119"/>
      <c r="E48" s="144"/>
      <c r="F48" s="98">
        <f t="shared" si="5"/>
        <v>0</v>
      </c>
      <c r="G48" s="144"/>
      <c r="H48" s="98">
        <f t="shared" si="2"/>
        <v>0</v>
      </c>
      <c r="I48" s="98">
        <f t="shared" si="3"/>
        <v>0</v>
      </c>
      <c r="J48" s="98">
        <f t="shared" si="4"/>
        <v>0</v>
      </c>
      <c r="K48" s="117"/>
      <c r="L48" s="133">
        <f t="shared" si="6"/>
        <v>0</v>
      </c>
    </row>
    <row r="49" spans="1:12" x14ac:dyDescent="0.25">
      <c r="A49" s="121"/>
      <c r="B49" s="117"/>
      <c r="C49" s="118"/>
      <c r="D49" s="119"/>
      <c r="E49" s="144"/>
      <c r="F49" s="98">
        <f t="shared" si="5"/>
        <v>0</v>
      </c>
      <c r="G49" s="144"/>
      <c r="H49" s="98">
        <f t="shared" si="2"/>
        <v>0</v>
      </c>
      <c r="I49" s="98">
        <f t="shared" si="3"/>
        <v>0</v>
      </c>
      <c r="J49" s="98">
        <f t="shared" si="4"/>
        <v>0</v>
      </c>
      <c r="K49" s="117"/>
      <c r="L49" s="133">
        <f t="shared" si="6"/>
        <v>0</v>
      </c>
    </row>
    <row r="50" spans="1:12" x14ac:dyDescent="0.25">
      <c r="A50" s="121"/>
      <c r="B50" s="117"/>
      <c r="C50" s="118"/>
      <c r="D50" s="119"/>
      <c r="E50" s="144"/>
      <c r="F50" s="98">
        <f t="shared" si="5"/>
        <v>0</v>
      </c>
      <c r="G50" s="144"/>
      <c r="H50" s="98">
        <f t="shared" si="2"/>
        <v>0</v>
      </c>
      <c r="I50" s="98">
        <f t="shared" si="3"/>
        <v>0</v>
      </c>
      <c r="J50" s="98">
        <f t="shared" si="4"/>
        <v>0</v>
      </c>
      <c r="K50" s="117"/>
      <c r="L50" s="133">
        <f t="shared" si="6"/>
        <v>0</v>
      </c>
    </row>
    <row r="51" spans="1:12" x14ac:dyDescent="0.25">
      <c r="A51" s="116"/>
      <c r="B51" s="117"/>
      <c r="C51" s="118"/>
      <c r="D51" s="119"/>
      <c r="E51" s="144"/>
      <c r="F51" s="98">
        <f t="shared" si="5"/>
        <v>0</v>
      </c>
      <c r="G51" s="144"/>
      <c r="H51" s="98">
        <f t="shared" si="2"/>
        <v>0</v>
      </c>
      <c r="I51" s="98">
        <f t="shared" si="3"/>
        <v>0</v>
      </c>
      <c r="J51" s="98">
        <f t="shared" si="4"/>
        <v>0</v>
      </c>
      <c r="K51" s="117"/>
      <c r="L51" s="133">
        <f t="shared" si="6"/>
        <v>0</v>
      </c>
    </row>
    <row r="52" spans="1:12" x14ac:dyDescent="0.25">
      <c r="A52" s="121"/>
      <c r="B52" s="117"/>
      <c r="C52" s="118"/>
      <c r="D52" s="119"/>
      <c r="E52" s="144"/>
      <c r="F52" s="98">
        <f t="shared" si="5"/>
        <v>0</v>
      </c>
      <c r="G52" s="144"/>
      <c r="H52" s="98">
        <f t="shared" si="2"/>
        <v>0</v>
      </c>
      <c r="I52" s="98">
        <f t="shared" si="3"/>
        <v>0</v>
      </c>
      <c r="J52" s="98">
        <f t="shared" si="4"/>
        <v>0</v>
      </c>
      <c r="K52" s="117"/>
      <c r="L52" s="133">
        <f t="shared" si="6"/>
        <v>0</v>
      </c>
    </row>
    <row r="53" spans="1:12" x14ac:dyDescent="0.25">
      <c r="A53" s="121"/>
      <c r="B53" s="117"/>
      <c r="C53" s="118"/>
      <c r="D53" s="119"/>
      <c r="E53" s="144"/>
      <c r="F53" s="98">
        <f t="shared" si="5"/>
        <v>0</v>
      </c>
      <c r="G53" s="144"/>
      <c r="H53" s="98">
        <f t="shared" si="2"/>
        <v>0</v>
      </c>
      <c r="I53" s="98">
        <f t="shared" si="3"/>
        <v>0</v>
      </c>
      <c r="J53" s="98">
        <f t="shared" si="4"/>
        <v>0</v>
      </c>
      <c r="K53" s="117"/>
      <c r="L53" s="133">
        <f t="shared" si="6"/>
        <v>0</v>
      </c>
    </row>
    <row r="54" spans="1:12" x14ac:dyDescent="0.25">
      <c r="A54" s="121"/>
      <c r="B54" s="117"/>
      <c r="C54" s="118"/>
      <c r="D54" s="119"/>
      <c r="E54" s="144"/>
      <c r="F54" s="98">
        <f t="shared" si="5"/>
        <v>0</v>
      </c>
      <c r="G54" s="144"/>
      <c r="H54" s="98">
        <f t="shared" si="2"/>
        <v>0</v>
      </c>
      <c r="I54" s="98">
        <f t="shared" si="3"/>
        <v>0</v>
      </c>
      <c r="J54" s="98">
        <f t="shared" si="4"/>
        <v>0</v>
      </c>
      <c r="K54" s="117"/>
      <c r="L54" s="133">
        <f t="shared" si="6"/>
        <v>0</v>
      </c>
    </row>
    <row r="55" spans="1:12" x14ac:dyDescent="0.25">
      <c r="A55" s="121"/>
      <c r="B55" s="117"/>
      <c r="C55" s="118"/>
      <c r="D55" s="119"/>
      <c r="E55" s="144"/>
      <c r="F55" s="98">
        <f t="shared" si="5"/>
        <v>0</v>
      </c>
      <c r="G55" s="144"/>
      <c r="H55" s="98">
        <f t="shared" si="2"/>
        <v>0</v>
      </c>
      <c r="I55" s="98">
        <f t="shared" si="3"/>
        <v>0</v>
      </c>
      <c r="J55" s="98">
        <f t="shared" si="4"/>
        <v>0</v>
      </c>
      <c r="K55" s="117"/>
      <c r="L55" s="133">
        <f t="shared" si="6"/>
        <v>0</v>
      </c>
    </row>
    <row r="56" spans="1:12" x14ac:dyDescent="0.25">
      <c r="A56" s="121"/>
      <c r="B56" s="117"/>
      <c r="C56" s="118"/>
      <c r="D56" s="119"/>
      <c r="E56" s="144"/>
      <c r="F56" s="98">
        <f t="shared" si="5"/>
        <v>0</v>
      </c>
      <c r="G56" s="144"/>
      <c r="H56" s="98">
        <f t="shared" si="2"/>
        <v>0</v>
      </c>
      <c r="I56" s="98">
        <f t="shared" si="3"/>
        <v>0</v>
      </c>
      <c r="J56" s="98">
        <f t="shared" si="4"/>
        <v>0</v>
      </c>
      <c r="K56" s="117"/>
      <c r="L56" s="133">
        <f t="shared" si="6"/>
        <v>0</v>
      </c>
    </row>
    <row r="57" spans="1:12" x14ac:dyDescent="0.25">
      <c r="A57" s="121"/>
      <c r="B57" s="117"/>
      <c r="C57" s="118"/>
      <c r="D57" s="119"/>
      <c r="E57" s="144"/>
      <c r="F57" s="98">
        <f t="shared" si="5"/>
        <v>0</v>
      </c>
      <c r="G57" s="144"/>
      <c r="H57" s="98">
        <f t="shared" si="2"/>
        <v>0</v>
      </c>
      <c r="I57" s="98">
        <f t="shared" si="3"/>
        <v>0</v>
      </c>
      <c r="J57" s="98">
        <f t="shared" si="4"/>
        <v>0</v>
      </c>
      <c r="K57" s="117"/>
      <c r="L57" s="133">
        <f t="shared" si="6"/>
        <v>0</v>
      </c>
    </row>
    <row r="58" spans="1:12" x14ac:dyDescent="0.25">
      <c r="A58" s="121"/>
      <c r="B58" s="117"/>
      <c r="C58" s="118"/>
      <c r="D58" s="119"/>
      <c r="E58" s="144"/>
      <c r="F58" s="98">
        <f t="shared" si="5"/>
        <v>0</v>
      </c>
      <c r="G58" s="144"/>
      <c r="H58" s="98">
        <f t="shared" si="2"/>
        <v>0</v>
      </c>
      <c r="I58" s="98">
        <f t="shared" si="3"/>
        <v>0</v>
      </c>
      <c r="J58" s="98">
        <f t="shared" si="4"/>
        <v>0</v>
      </c>
      <c r="K58" s="117"/>
      <c r="L58" s="133">
        <f t="shared" si="6"/>
        <v>0</v>
      </c>
    </row>
    <row r="59" spans="1:12" x14ac:dyDescent="0.25">
      <c r="A59" s="121"/>
      <c r="B59" s="117"/>
      <c r="C59" s="118"/>
      <c r="D59" s="119"/>
      <c r="E59" s="144"/>
      <c r="F59" s="98">
        <f t="shared" si="5"/>
        <v>0</v>
      </c>
      <c r="G59" s="144"/>
      <c r="H59" s="98">
        <f t="shared" si="2"/>
        <v>0</v>
      </c>
      <c r="I59" s="98">
        <f t="shared" si="3"/>
        <v>0</v>
      </c>
      <c r="J59" s="98">
        <f t="shared" si="4"/>
        <v>0</v>
      </c>
      <c r="K59" s="117"/>
      <c r="L59" s="133">
        <f t="shared" si="6"/>
        <v>0</v>
      </c>
    </row>
    <row r="60" spans="1:12" x14ac:dyDescent="0.25">
      <c r="A60" s="121"/>
      <c r="B60" s="117"/>
      <c r="C60" s="118"/>
      <c r="D60" s="119"/>
      <c r="E60" s="144"/>
      <c r="F60" s="98">
        <f t="shared" si="5"/>
        <v>0</v>
      </c>
      <c r="G60" s="144"/>
      <c r="H60" s="98">
        <f t="shared" si="2"/>
        <v>0</v>
      </c>
      <c r="I60" s="98">
        <f t="shared" si="3"/>
        <v>0</v>
      </c>
      <c r="J60" s="98">
        <f t="shared" si="4"/>
        <v>0</v>
      </c>
      <c r="K60" s="117"/>
      <c r="L60" s="133">
        <f t="shared" si="6"/>
        <v>0</v>
      </c>
    </row>
    <row r="61" spans="1:12" x14ac:dyDescent="0.25">
      <c r="A61" s="121"/>
      <c r="B61" s="117"/>
      <c r="C61" s="118"/>
      <c r="D61" s="119"/>
      <c r="E61" s="144"/>
      <c r="F61" s="98">
        <f t="shared" si="5"/>
        <v>0</v>
      </c>
      <c r="G61" s="144"/>
      <c r="H61" s="98">
        <f t="shared" si="2"/>
        <v>0</v>
      </c>
      <c r="I61" s="98">
        <f t="shared" si="3"/>
        <v>0</v>
      </c>
      <c r="J61" s="98">
        <f t="shared" si="4"/>
        <v>0</v>
      </c>
      <c r="K61" s="117"/>
      <c r="L61" s="133">
        <f t="shared" si="6"/>
        <v>0</v>
      </c>
    </row>
    <row r="62" spans="1:12" x14ac:dyDescent="0.25">
      <c r="A62" s="121"/>
      <c r="B62" s="117"/>
      <c r="C62" s="118"/>
      <c r="D62" s="119"/>
      <c r="E62" s="144"/>
      <c r="F62" s="98">
        <f t="shared" si="5"/>
        <v>0</v>
      </c>
      <c r="G62" s="144"/>
      <c r="H62" s="98">
        <f t="shared" si="2"/>
        <v>0</v>
      </c>
      <c r="I62" s="98">
        <f t="shared" si="3"/>
        <v>0</v>
      </c>
      <c r="J62" s="98">
        <f t="shared" si="4"/>
        <v>0</v>
      </c>
      <c r="K62" s="117"/>
      <c r="L62" s="133">
        <f t="shared" si="6"/>
        <v>0</v>
      </c>
    </row>
    <row r="63" spans="1:12" x14ac:dyDescent="0.25">
      <c r="A63" s="121"/>
      <c r="B63" s="117"/>
      <c r="C63" s="118"/>
      <c r="D63" s="119"/>
      <c r="E63" s="144"/>
      <c r="F63" s="98">
        <f t="shared" si="5"/>
        <v>0</v>
      </c>
      <c r="G63" s="144"/>
      <c r="H63" s="98">
        <f t="shared" si="2"/>
        <v>0</v>
      </c>
      <c r="I63" s="98">
        <f t="shared" si="3"/>
        <v>0</v>
      </c>
      <c r="J63" s="98">
        <f t="shared" si="4"/>
        <v>0</v>
      </c>
      <c r="K63" s="117"/>
      <c r="L63" s="133">
        <f t="shared" si="6"/>
        <v>0</v>
      </c>
    </row>
    <row r="64" spans="1:12" x14ac:dyDescent="0.25">
      <c r="A64" s="121"/>
      <c r="B64" s="117"/>
      <c r="C64" s="118"/>
      <c r="D64" s="119"/>
      <c r="E64" s="144"/>
      <c r="F64" s="98">
        <f t="shared" si="5"/>
        <v>0</v>
      </c>
      <c r="G64" s="144"/>
      <c r="H64" s="98">
        <f t="shared" si="2"/>
        <v>0</v>
      </c>
      <c r="I64" s="98">
        <f t="shared" si="3"/>
        <v>0</v>
      </c>
      <c r="J64" s="98">
        <f t="shared" si="4"/>
        <v>0</v>
      </c>
      <c r="K64" s="117"/>
      <c r="L64" s="133">
        <f t="shared" si="6"/>
        <v>0</v>
      </c>
    </row>
    <row r="65" spans="1:12" x14ac:dyDescent="0.25">
      <c r="A65" s="121"/>
      <c r="B65" s="117"/>
      <c r="C65" s="118"/>
      <c r="D65" s="119"/>
      <c r="E65" s="144"/>
      <c r="F65" s="98">
        <f t="shared" si="5"/>
        <v>0</v>
      </c>
      <c r="G65" s="144"/>
      <c r="H65" s="98">
        <f t="shared" si="2"/>
        <v>0</v>
      </c>
      <c r="I65" s="98">
        <f t="shared" si="3"/>
        <v>0</v>
      </c>
      <c r="J65" s="98">
        <f t="shared" si="4"/>
        <v>0</v>
      </c>
      <c r="K65" s="117"/>
      <c r="L65" s="133">
        <f t="shared" si="6"/>
        <v>0</v>
      </c>
    </row>
    <row r="66" spans="1:12" x14ac:dyDescent="0.25">
      <c r="A66" s="121"/>
      <c r="B66" s="117"/>
      <c r="C66" s="118"/>
      <c r="D66" s="119"/>
      <c r="E66" s="144"/>
      <c r="F66" s="98">
        <f t="shared" si="5"/>
        <v>0</v>
      </c>
      <c r="G66" s="144"/>
      <c r="H66" s="98">
        <f t="shared" si="2"/>
        <v>0</v>
      </c>
      <c r="I66" s="98">
        <f t="shared" si="3"/>
        <v>0</v>
      </c>
      <c r="J66" s="98">
        <f t="shared" si="4"/>
        <v>0</v>
      </c>
      <c r="K66" s="117"/>
      <c r="L66" s="133">
        <f t="shared" si="6"/>
        <v>0</v>
      </c>
    </row>
    <row r="67" spans="1:12" x14ac:dyDescent="0.25">
      <c r="A67" s="121"/>
      <c r="B67" s="117"/>
      <c r="C67" s="118"/>
      <c r="D67" s="119"/>
      <c r="E67" s="144"/>
      <c r="F67" s="98">
        <f t="shared" si="5"/>
        <v>0</v>
      </c>
      <c r="G67" s="144"/>
      <c r="H67" s="98">
        <f t="shared" si="2"/>
        <v>0</v>
      </c>
      <c r="I67" s="98">
        <f t="shared" si="3"/>
        <v>0</v>
      </c>
      <c r="J67" s="98">
        <f t="shared" si="4"/>
        <v>0</v>
      </c>
      <c r="K67" s="117"/>
      <c r="L67" s="133">
        <f t="shared" si="6"/>
        <v>0</v>
      </c>
    </row>
    <row r="68" spans="1:12" x14ac:dyDescent="0.25">
      <c r="A68" s="121"/>
      <c r="B68" s="117"/>
      <c r="C68" s="118"/>
      <c r="D68" s="119"/>
      <c r="E68" s="144"/>
      <c r="F68" s="98">
        <f t="shared" si="5"/>
        <v>0</v>
      </c>
      <c r="G68" s="144"/>
      <c r="H68" s="98">
        <f t="shared" si="2"/>
        <v>0</v>
      </c>
      <c r="I68" s="98">
        <f t="shared" si="3"/>
        <v>0</v>
      </c>
      <c r="J68" s="98">
        <f t="shared" si="4"/>
        <v>0</v>
      </c>
      <c r="K68" s="117"/>
      <c r="L68" s="133">
        <f t="shared" si="6"/>
        <v>0</v>
      </c>
    </row>
    <row r="69" spans="1:12" x14ac:dyDescent="0.25">
      <c r="A69" s="121"/>
      <c r="B69" s="117"/>
      <c r="C69" s="118"/>
      <c r="D69" s="119"/>
      <c r="E69" s="144"/>
      <c r="F69" s="98">
        <f t="shared" si="5"/>
        <v>0</v>
      </c>
      <c r="G69" s="144"/>
      <c r="H69" s="98">
        <f t="shared" si="2"/>
        <v>0</v>
      </c>
      <c r="I69" s="98">
        <f t="shared" si="3"/>
        <v>0</v>
      </c>
      <c r="J69" s="98">
        <f t="shared" si="4"/>
        <v>0</v>
      </c>
      <c r="K69" s="117"/>
      <c r="L69" s="133">
        <f t="shared" si="6"/>
        <v>0</v>
      </c>
    </row>
    <row r="70" spans="1:12" x14ac:dyDescent="0.25">
      <c r="A70" s="121"/>
      <c r="B70" s="117"/>
      <c r="C70" s="118"/>
      <c r="D70" s="119"/>
      <c r="E70" s="144"/>
      <c r="F70" s="98">
        <f t="shared" si="5"/>
        <v>0</v>
      </c>
      <c r="G70" s="144"/>
      <c r="H70" s="98">
        <f t="shared" si="2"/>
        <v>0</v>
      </c>
      <c r="I70" s="98">
        <f t="shared" si="3"/>
        <v>0</v>
      </c>
      <c r="J70" s="98">
        <f t="shared" si="4"/>
        <v>0</v>
      </c>
      <c r="K70" s="117"/>
      <c r="L70" s="133">
        <f t="shared" si="6"/>
        <v>0</v>
      </c>
    </row>
    <row r="71" spans="1:12" x14ac:dyDescent="0.25">
      <c r="A71" s="121"/>
      <c r="B71" s="117"/>
      <c r="C71" s="118"/>
      <c r="D71" s="119"/>
      <c r="E71" s="144"/>
      <c r="F71" s="98">
        <f t="shared" si="5"/>
        <v>0</v>
      </c>
      <c r="G71" s="144"/>
      <c r="H71" s="98">
        <f t="shared" si="2"/>
        <v>0</v>
      </c>
      <c r="I71" s="98">
        <f t="shared" si="3"/>
        <v>0</v>
      </c>
      <c r="J71" s="98">
        <f t="shared" si="4"/>
        <v>0</v>
      </c>
      <c r="K71" s="117"/>
      <c r="L71" s="133">
        <f t="shared" si="6"/>
        <v>0</v>
      </c>
    </row>
    <row r="72" spans="1:12" x14ac:dyDescent="0.25">
      <c r="A72" s="121"/>
      <c r="B72" s="117"/>
      <c r="C72" s="118"/>
      <c r="D72" s="119"/>
      <c r="E72" s="144"/>
      <c r="F72" s="98">
        <f t="shared" si="5"/>
        <v>0</v>
      </c>
      <c r="G72" s="144"/>
      <c r="H72" s="98">
        <f t="shared" si="2"/>
        <v>0</v>
      </c>
      <c r="I72" s="98">
        <f t="shared" si="3"/>
        <v>0</v>
      </c>
      <c r="J72" s="98">
        <f t="shared" si="4"/>
        <v>0</v>
      </c>
      <c r="K72" s="117"/>
      <c r="L72" s="133">
        <f t="shared" ref="L72:L103" si="7">K72*0.7</f>
        <v>0</v>
      </c>
    </row>
    <row r="73" spans="1:12" x14ac:dyDescent="0.25">
      <c r="A73" s="121"/>
      <c r="B73" s="117"/>
      <c r="C73" s="118"/>
      <c r="D73" s="119"/>
      <c r="E73" s="144"/>
      <c r="F73" s="98">
        <f t="shared" ref="F73:F115" si="8">IF(G73="Ja",0,IF(E73&lt;=3,E73*$F$7,0))</f>
        <v>0</v>
      </c>
      <c r="G73" s="144"/>
      <c r="H73" s="98">
        <f t="shared" ref="H73:H115" si="9">IF(G73="Ja",$H$7,0)</f>
        <v>0</v>
      </c>
      <c r="I73" s="98">
        <f t="shared" ref="I73:I115" si="10">IF(G73="Ja",0,IF(E73&lt;=3,0,IF(E73&lt;=5,$I$7,0)))</f>
        <v>0</v>
      </c>
      <c r="J73" s="98">
        <f t="shared" ref="J73:J115" si="11">IF(G73="Ja",0,IF(E73&gt;5,$J$7,0))</f>
        <v>0</v>
      </c>
      <c r="K73" s="117"/>
      <c r="L73" s="133">
        <f t="shared" si="7"/>
        <v>0</v>
      </c>
    </row>
    <row r="74" spans="1:12" x14ac:dyDescent="0.25">
      <c r="A74" s="121"/>
      <c r="B74" s="117"/>
      <c r="C74" s="118"/>
      <c r="D74" s="119"/>
      <c r="E74" s="144"/>
      <c r="F74" s="98">
        <f t="shared" si="8"/>
        <v>0</v>
      </c>
      <c r="G74" s="144"/>
      <c r="H74" s="98">
        <f t="shared" si="9"/>
        <v>0</v>
      </c>
      <c r="I74" s="98">
        <f t="shared" si="10"/>
        <v>0</v>
      </c>
      <c r="J74" s="98">
        <f t="shared" si="11"/>
        <v>0</v>
      </c>
      <c r="K74" s="117"/>
      <c r="L74" s="133">
        <f t="shared" si="7"/>
        <v>0</v>
      </c>
    </row>
    <row r="75" spans="1:12" x14ac:dyDescent="0.25">
      <c r="A75" s="121"/>
      <c r="B75" s="117"/>
      <c r="C75" s="118"/>
      <c r="D75" s="119"/>
      <c r="E75" s="144"/>
      <c r="F75" s="98">
        <f t="shared" si="8"/>
        <v>0</v>
      </c>
      <c r="G75" s="144"/>
      <c r="H75" s="98">
        <f t="shared" si="9"/>
        <v>0</v>
      </c>
      <c r="I75" s="98">
        <f t="shared" si="10"/>
        <v>0</v>
      </c>
      <c r="J75" s="98">
        <f t="shared" si="11"/>
        <v>0</v>
      </c>
      <c r="K75" s="117"/>
      <c r="L75" s="133">
        <f t="shared" si="7"/>
        <v>0</v>
      </c>
    </row>
    <row r="76" spans="1:12" x14ac:dyDescent="0.25">
      <c r="A76" s="121"/>
      <c r="B76" s="117"/>
      <c r="C76" s="118"/>
      <c r="D76" s="119"/>
      <c r="E76" s="144"/>
      <c r="F76" s="98">
        <f t="shared" si="8"/>
        <v>0</v>
      </c>
      <c r="G76" s="144"/>
      <c r="H76" s="98">
        <f t="shared" si="9"/>
        <v>0</v>
      </c>
      <c r="I76" s="98">
        <f t="shared" si="10"/>
        <v>0</v>
      </c>
      <c r="J76" s="98">
        <f t="shared" si="11"/>
        <v>0</v>
      </c>
      <c r="K76" s="117"/>
      <c r="L76" s="133">
        <f t="shared" si="7"/>
        <v>0</v>
      </c>
    </row>
    <row r="77" spans="1:12" x14ac:dyDescent="0.25">
      <c r="A77" s="121"/>
      <c r="B77" s="117"/>
      <c r="C77" s="118"/>
      <c r="D77" s="119"/>
      <c r="E77" s="144"/>
      <c r="F77" s="98">
        <f t="shared" si="8"/>
        <v>0</v>
      </c>
      <c r="G77" s="144"/>
      <c r="H77" s="98">
        <f t="shared" si="9"/>
        <v>0</v>
      </c>
      <c r="I77" s="98">
        <f t="shared" si="10"/>
        <v>0</v>
      </c>
      <c r="J77" s="98">
        <f t="shared" si="11"/>
        <v>0</v>
      </c>
      <c r="K77" s="117"/>
      <c r="L77" s="133">
        <f t="shared" si="7"/>
        <v>0</v>
      </c>
    </row>
    <row r="78" spans="1:12" x14ac:dyDescent="0.25">
      <c r="A78" s="121"/>
      <c r="B78" s="117"/>
      <c r="C78" s="118"/>
      <c r="D78" s="119"/>
      <c r="E78" s="144"/>
      <c r="F78" s="98">
        <f t="shared" si="8"/>
        <v>0</v>
      </c>
      <c r="G78" s="144"/>
      <c r="H78" s="98">
        <f t="shared" si="9"/>
        <v>0</v>
      </c>
      <c r="I78" s="98">
        <f t="shared" si="10"/>
        <v>0</v>
      </c>
      <c r="J78" s="98">
        <f t="shared" si="11"/>
        <v>0</v>
      </c>
      <c r="K78" s="117"/>
      <c r="L78" s="133">
        <f t="shared" si="7"/>
        <v>0</v>
      </c>
    </row>
    <row r="79" spans="1:12" x14ac:dyDescent="0.25">
      <c r="A79" s="121"/>
      <c r="B79" s="117"/>
      <c r="C79" s="118"/>
      <c r="D79" s="119"/>
      <c r="E79" s="144"/>
      <c r="F79" s="98">
        <f t="shared" si="8"/>
        <v>0</v>
      </c>
      <c r="G79" s="144"/>
      <c r="H79" s="98">
        <f t="shared" si="9"/>
        <v>0</v>
      </c>
      <c r="I79" s="98">
        <f t="shared" si="10"/>
        <v>0</v>
      </c>
      <c r="J79" s="98">
        <f t="shared" si="11"/>
        <v>0</v>
      </c>
      <c r="K79" s="117"/>
      <c r="L79" s="133">
        <f t="shared" si="7"/>
        <v>0</v>
      </c>
    </row>
    <row r="80" spans="1:12" x14ac:dyDescent="0.25">
      <c r="A80" s="121"/>
      <c r="B80" s="117"/>
      <c r="C80" s="118"/>
      <c r="D80" s="119"/>
      <c r="E80" s="144"/>
      <c r="F80" s="98">
        <f t="shared" si="8"/>
        <v>0</v>
      </c>
      <c r="G80" s="144"/>
      <c r="H80" s="98">
        <f t="shared" si="9"/>
        <v>0</v>
      </c>
      <c r="I80" s="98">
        <f t="shared" si="10"/>
        <v>0</v>
      </c>
      <c r="J80" s="98">
        <f t="shared" si="11"/>
        <v>0</v>
      </c>
      <c r="K80" s="117"/>
      <c r="L80" s="133">
        <f t="shared" si="7"/>
        <v>0</v>
      </c>
    </row>
    <row r="81" spans="1:12" x14ac:dyDescent="0.25">
      <c r="A81" s="121"/>
      <c r="B81" s="117"/>
      <c r="C81" s="118"/>
      <c r="D81" s="119"/>
      <c r="E81" s="144"/>
      <c r="F81" s="98">
        <f t="shared" si="8"/>
        <v>0</v>
      </c>
      <c r="G81" s="144"/>
      <c r="H81" s="98">
        <f t="shared" si="9"/>
        <v>0</v>
      </c>
      <c r="I81" s="98">
        <f t="shared" si="10"/>
        <v>0</v>
      </c>
      <c r="J81" s="98">
        <f t="shared" si="11"/>
        <v>0</v>
      </c>
      <c r="K81" s="117"/>
      <c r="L81" s="133">
        <f t="shared" si="7"/>
        <v>0</v>
      </c>
    </row>
    <row r="82" spans="1:12" x14ac:dyDescent="0.25">
      <c r="A82" s="121"/>
      <c r="B82" s="117"/>
      <c r="C82" s="118"/>
      <c r="D82" s="119"/>
      <c r="E82" s="144"/>
      <c r="F82" s="98">
        <f t="shared" si="8"/>
        <v>0</v>
      </c>
      <c r="G82" s="144"/>
      <c r="H82" s="98">
        <f t="shared" si="9"/>
        <v>0</v>
      </c>
      <c r="I82" s="98">
        <f t="shared" si="10"/>
        <v>0</v>
      </c>
      <c r="J82" s="98">
        <f t="shared" si="11"/>
        <v>0</v>
      </c>
      <c r="K82" s="117"/>
      <c r="L82" s="133">
        <f t="shared" si="7"/>
        <v>0</v>
      </c>
    </row>
    <row r="83" spans="1:12" x14ac:dyDescent="0.25">
      <c r="A83" s="121"/>
      <c r="B83" s="117"/>
      <c r="C83" s="118"/>
      <c r="D83" s="119"/>
      <c r="E83" s="144"/>
      <c r="F83" s="98">
        <f t="shared" si="8"/>
        <v>0</v>
      </c>
      <c r="G83" s="144"/>
      <c r="H83" s="98">
        <f t="shared" si="9"/>
        <v>0</v>
      </c>
      <c r="I83" s="98">
        <f t="shared" si="10"/>
        <v>0</v>
      </c>
      <c r="J83" s="98">
        <f t="shared" si="11"/>
        <v>0</v>
      </c>
      <c r="K83" s="117"/>
      <c r="L83" s="133">
        <f t="shared" si="7"/>
        <v>0</v>
      </c>
    </row>
    <row r="84" spans="1:12" x14ac:dyDescent="0.25">
      <c r="A84" s="121"/>
      <c r="B84" s="117"/>
      <c r="C84" s="118"/>
      <c r="D84" s="119"/>
      <c r="E84" s="144"/>
      <c r="F84" s="98">
        <f t="shared" si="8"/>
        <v>0</v>
      </c>
      <c r="G84" s="144"/>
      <c r="H84" s="98">
        <f t="shared" si="9"/>
        <v>0</v>
      </c>
      <c r="I84" s="98">
        <f t="shared" si="10"/>
        <v>0</v>
      </c>
      <c r="J84" s="98">
        <f t="shared" si="11"/>
        <v>0</v>
      </c>
      <c r="K84" s="117"/>
      <c r="L84" s="133">
        <f t="shared" si="7"/>
        <v>0</v>
      </c>
    </row>
    <row r="85" spans="1:12" x14ac:dyDescent="0.25">
      <c r="A85" s="121"/>
      <c r="B85" s="117"/>
      <c r="C85" s="118"/>
      <c r="D85" s="119"/>
      <c r="E85" s="144"/>
      <c r="F85" s="98">
        <f t="shared" si="8"/>
        <v>0</v>
      </c>
      <c r="G85" s="144"/>
      <c r="H85" s="98">
        <f t="shared" si="9"/>
        <v>0</v>
      </c>
      <c r="I85" s="98">
        <f t="shared" si="10"/>
        <v>0</v>
      </c>
      <c r="J85" s="98">
        <f t="shared" si="11"/>
        <v>0</v>
      </c>
      <c r="K85" s="117"/>
      <c r="L85" s="133">
        <f t="shared" si="7"/>
        <v>0</v>
      </c>
    </row>
    <row r="86" spans="1:12" x14ac:dyDescent="0.25">
      <c r="A86" s="121"/>
      <c r="B86" s="117"/>
      <c r="C86" s="118"/>
      <c r="D86" s="119"/>
      <c r="E86" s="144"/>
      <c r="F86" s="98">
        <f t="shared" si="8"/>
        <v>0</v>
      </c>
      <c r="G86" s="144"/>
      <c r="H86" s="98">
        <f t="shared" si="9"/>
        <v>0</v>
      </c>
      <c r="I86" s="98">
        <f t="shared" si="10"/>
        <v>0</v>
      </c>
      <c r="J86" s="98">
        <f t="shared" si="11"/>
        <v>0</v>
      </c>
      <c r="K86" s="117"/>
      <c r="L86" s="133">
        <f t="shared" si="7"/>
        <v>0</v>
      </c>
    </row>
    <row r="87" spans="1:12" x14ac:dyDescent="0.25">
      <c r="A87" s="121"/>
      <c r="B87" s="117"/>
      <c r="C87" s="118"/>
      <c r="D87" s="119"/>
      <c r="E87" s="144"/>
      <c r="F87" s="98">
        <f t="shared" si="8"/>
        <v>0</v>
      </c>
      <c r="G87" s="144"/>
      <c r="H87" s="98">
        <f t="shared" si="9"/>
        <v>0</v>
      </c>
      <c r="I87" s="98">
        <f t="shared" si="10"/>
        <v>0</v>
      </c>
      <c r="J87" s="98">
        <f t="shared" si="11"/>
        <v>0</v>
      </c>
      <c r="K87" s="117"/>
      <c r="L87" s="133">
        <f t="shared" si="7"/>
        <v>0</v>
      </c>
    </row>
    <row r="88" spans="1:12" x14ac:dyDescent="0.25">
      <c r="A88" s="121"/>
      <c r="B88" s="117"/>
      <c r="C88" s="118"/>
      <c r="D88" s="119"/>
      <c r="E88" s="144"/>
      <c r="F88" s="98">
        <f t="shared" si="8"/>
        <v>0</v>
      </c>
      <c r="G88" s="144"/>
      <c r="H88" s="98">
        <f t="shared" si="9"/>
        <v>0</v>
      </c>
      <c r="I88" s="98">
        <f t="shared" si="10"/>
        <v>0</v>
      </c>
      <c r="J88" s="98">
        <f t="shared" si="11"/>
        <v>0</v>
      </c>
      <c r="K88" s="117"/>
      <c r="L88" s="133">
        <f t="shared" si="7"/>
        <v>0</v>
      </c>
    </row>
    <row r="89" spans="1:12" x14ac:dyDescent="0.25">
      <c r="A89" s="121"/>
      <c r="B89" s="117"/>
      <c r="C89" s="118"/>
      <c r="D89" s="119"/>
      <c r="E89" s="144"/>
      <c r="F89" s="98">
        <f t="shared" si="8"/>
        <v>0</v>
      </c>
      <c r="G89" s="144"/>
      <c r="H89" s="98">
        <f t="shared" si="9"/>
        <v>0</v>
      </c>
      <c r="I89" s="98">
        <f t="shared" si="10"/>
        <v>0</v>
      </c>
      <c r="J89" s="98">
        <f t="shared" si="11"/>
        <v>0</v>
      </c>
      <c r="K89" s="117"/>
      <c r="L89" s="133">
        <f t="shared" si="7"/>
        <v>0</v>
      </c>
    </row>
    <row r="90" spans="1:12" x14ac:dyDescent="0.25">
      <c r="A90" s="121"/>
      <c r="B90" s="117"/>
      <c r="C90" s="118"/>
      <c r="D90" s="119"/>
      <c r="E90" s="144"/>
      <c r="F90" s="98">
        <f t="shared" si="8"/>
        <v>0</v>
      </c>
      <c r="G90" s="144"/>
      <c r="H90" s="98">
        <f t="shared" si="9"/>
        <v>0</v>
      </c>
      <c r="I90" s="98">
        <f t="shared" si="10"/>
        <v>0</v>
      </c>
      <c r="J90" s="98">
        <f t="shared" si="11"/>
        <v>0</v>
      </c>
      <c r="K90" s="117"/>
      <c r="L90" s="133">
        <f t="shared" si="7"/>
        <v>0</v>
      </c>
    </row>
    <row r="91" spans="1:12" x14ac:dyDescent="0.25">
      <c r="A91" s="121"/>
      <c r="B91" s="117"/>
      <c r="C91" s="118"/>
      <c r="D91" s="119"/>
      <c r="E91" s="144"/>
      <c r="F91" s="98">
        <f t="shared" si="8"/>
        <v>0</v>
      </c>
      <c r="G91" s="144"/>
      <c r="H91" s="98">
        <f t="shared" si="9"/>
        <v>0</v>
      </c>
      <c r="I91" s="98">
        <f t="shared" si="10"/>
        <v>0</v>
      </c>
      <c r="J91" s="98">
        <f t="shared" si="11"/>
        <v>0</v>
      </c>
      <c r="K91" s="117"/>
      <c r="L91" s="133">
        <f t="shared" si="7"/>
        <v>0</v>
      </c>
    </row>
    <row r="92" spans="1:12" x14ac:dyDescent="0.25">
      <c r="A92" s="121"/>
      <c r="B92" s="117"/>
      <c r="C92" s="118"/>
      <c r="D92" s="119"/>
      <c r="E92" s="144"/>
      <c r="F92" s="98">
        <f t="shared" si="8"/>
        <v>0</v>
      </c>
      <c r="G92" s="144"/>
      <c r="H92" s="98">
        <f t="shared" si="9"/>
        <v>0</v>
      </c>
      <c r="I92" s="98">
        <f t="shared" si="10"/>
        <v>0</v>
      </c>
      <c r="J92" s="98">
        <f t="shared" si="11"/>
        <v>0</v>
      </c>
      <c r="K92" s="117"/>
      <c r="L92" s="133">
        <f t="shared" si="7"/>
        <v>0</v>
      </c>
    </row>
    <row r="93" spans="1:12" x14ac:dyDescent="0.25">
      <c r="A93" s="121"/>
      <c r="B93" s="117"/>
      <c r="C93" s="118"/>
      <c r="D93" s="119"/>
      <c r="E93" s="144"/>
      <c r="F93" s="98">
        <f t="shared" si="8"/>
        <v>0</v>
      </c>
      <c r="G93" s="144"/>
      <c r="H93" s="98">
        <f t="shared" si="9"/>
        <v>0</v>
      </c>
      <c r="I93" s="98">
        <f t="shared" si="10"/>
        <v>0</v>
      </c>
      <c r="J93" s="98">
        <f t="shared" si="11"/>
        <v>0</v>
      </c>
      <c r="K93" s="117"/>
      <c r="L93" s="133">
        <f t="shared" si="7"/>
        <v>0</v>
      </c>
    </row>
    <row r="94" spans="1:12" x14ac:dyDescent="0.25">
      <c r="A94" s="121"/>
      <c r="B94" s="117"/>
      <c r="C94" s="118"/>
      <c r="D94" s="119"/>
      <c r="E94" s="144"/>
      <c r="F94" s="98">
        <f t="shared" si="8"/>
        <v>0</v>
      </c>
      <c r="G94" s="144"/>
      <c r="H94" s="98">
        <f t="shared" si="9"/>
        <v>0</v>
      </c>
      <c r="I94" s="98">
        <f t="shared" si="10"/>
        <v>0</v>
      </c>
      <c r="J94" s="98">
        <f t="shared" si="11"/>
        <v>0</v>
      </c>
      <c r="K94" s="117"/>
      <c r="L94" s="133">
        <f t="shared" si="7"/>
        <v>0</v>
      </c>
    </row>
    <row r="95" spans="1:12" x14ac:dyDescent="0.25">
      <c r="A95" s="121"/>
      <c r="B95" s="117"/>
      <c r="C95" s="118"/>
      <c r="D95" s="119"/>
      <c r="E95" s="144"/>
      <c r="F95" s="98">
        <f t="shared" si="8"/>
        <v>0</v>
      </c>
      <c r="G95" s="144"/>
      <c r="H95" s="98">
        <f t="shared" si="9"/>
        <v>0</v>
      </c>
      <c r="I95" s="98">
        <f t="shared" si="10"/>
        <v>0</v>
      </c>
      <c r="J95" s="98">
        <f t="shared" si="11"/>
        <v>0</v>
      </c>
      <c r="K95" s="117"/>
      <c r="L95" s="133">
        <f t="shared" si="7"/>
        <v>0</v>
      </c>
    </row>
    <row r="96" spans="1:12" x14ac:dyDescent="0.25">
      <c r="A96" s="121"/>
      <c r="B96" s="117"/>
      <c r="C96" s="118"/>
      <c r="D96" s="119"/>
      <c r="E96" s="144"/>
      <c r="F96" s="98">
        <f t="shared" si="8"/>
        <v>0</v>
      </c>
      <c r="G96" s="144"/>
      <c r="H96" s="98">
        <f t="shared" si="9"/>
        <v>0</v>
      </c>
      <c r="I96" s="98">
        <f t="shared" si="10"/>
        <v>0</v>
      </c>
      <c r="J96" s="98">
        <f t="shared" si="11"/>
        <v>0</v>
      </c>
      <c r="K96" s="117"/>
      <c r="L96" s="133">
        <f t="shared" si="7"/>
        <v>0</v>
      </c>
    </row>
    <row r="97" spans="1:12" x14ac:dyDescent="0.25">
      <c r="A97" s="121"/>
      <c r="B97" s="117"/>
      <c r="C97" s="118"/>
      <c r="D97" s="119"/>
      <c r="E97" s="144"/>
      <c r="F97" s="98">
        <f t="shared" si="8"/>
        <v>0</v>
      </c>
      <c r="G97" s="144"/>
      <c r="H97" s="98">
        <f t="shared" si="9"/>
        <v>0</v>
      </c>
      <c r="I97" s="98">
        <f t="shared" si="10"/>
        <v>0</v>
      </c>
      <c r="J97" s="98">
        <f t="shared" si="11"/>
        <v>0</v>
      </c>
      <c r="K97" s="117"/>
      <c r="L97" s="133">
        <f t="shared" si="7"/>
        <v>0</v>
      </c>
    </row>
    <row r="98" spans="1:12" x14ac:dyDescent="0.25">
      <c r="A98" s="121"/>
      <c r="B98" s="117"/>
      <c r="C98" s="118"/>
      <c r="D98" s="119"/>
      <c r="E98" s="144"/>
      <c r="F98" s="98">
        <f t="shared" si="8"/>
        <v>0</v>
      </c>
      <c r="G98" s="144"/>
      <c r="H98" s="98">
        <f t="shared" si="9"/>
        <v>0</v>
      </c>
      <c r="I98" s="98">
        <f t="shared" si="10"/>
        <v>0</v>
      </c>
      <c r="J98" s="98">
        <f t="shared" si="11"/>
        <v>0</v>
      </c>
      <c r="K98" s="117"/>
      <c r="L98" s="133">
        <f t="shared" si="7"/>
        <v>0</v>
      </c>
    </row>
    <row r="99" spans="1:12" x14ac:dyDescent="0.25">
      <c r="A99" s="121"/>
      <c r="B99" s="117"/>
      <c r="C99" s="118"/>
      <c r="D99" s="119"/>
      <c r="E99" s="144"/>
      <c r="F99" s="98">
        <f t="shared" si="8"/>
        <v>0</v>
      </c>
      <c r="G99" s="144"/>
      <c r="H99" s="98">
        <f t="shared" si="9"/>
        <v>0</v>
      </c>
      <c r="I99" s="98">
        <f t="shared" si="10"/>
        <v>0</v>
      </c>
      <c r="J99" s="98">
        <f t="shared" si="11"/>
        <v>0</v>
      </c>
      <c r="K99" s="117"/>
      <c r="L99" s="133">
        <f t="shared" si="7"/>
        <v>0</v>
      </c>
    </row>
    <row r="100" spans="1:12" x14ac:dyDescent="0.25">
      <c r="A100" s="121"/>
      <c r="B100" s="117"/>
      <c r="C100" s="118"/>
      <c r="D100" s="119"/>
      <c r="E100" s="144"/>
      <c r="F100" s="98">
        <f t="shared" si="8"/>
        <v>0</v>
      </c>
      <c r="G100" s="144"/>
      <c r="H100" s="98">
        <f t="shared" si="9"/>
        <v>0</v>
      </c>
      <c r="I100" s="98">
        <f t="shared" si="10"/>
        <v>0</v>
      </c>
      <c r="J100" s="98">
        <f t="shared" si="11"/>
        <v>0</v>
      </c>
      <c r="K100" s="117"/>
      <c r="L100" s="133">
        <f t="shared" si="7"/>
        <v>0</v>
      </c>
    </row>
    <row r="101" spans="1:12" x14ac:dyDescent="0.25">
      <c r="A101" s="121"/>
      <c r="B101" s="117"/>
      <c r="C101" s="118"/>
      <c r="D101" s="119"/>
      <c r="E101" s="144"/>
      <c r="F101" s="98">
        <f t="shared" si="8"/>
        <v>0</v>
      </c>
      <c r="G101" s="144"/>
      <c r="H101" s="98">
        <f t="shared" si="9"/>
        <v>0</v>
      </c>
      <c r="I101" s="98">
        <f t="shared" si="10"/>
        <v>0</v>
      </c>
      <c r="J101" s="98">
        <f t="shared" si="11"/>
        <v>0</v>
      </c>
      <c r="K101" s="117"/>
      <c r="L101" s="133">
        <f t="shared" si="7"/>
        <v>0</v>
      </c>
    </row>
    <row r="102" spans="1:12" x14ac:dyDescent="0.25">
      <c r="A102" s="121"/>
      <c r="B102" s="117"/>
      <c r="C102" s="118"/>
      <c r="D102" s="119"/>
      <c r="E102" s="144"/>
      <c r="F102" s="98">
        <f t="shared" si="8"/>
        <v>0</v>
      </c>
      <c r="G102" s="144"/>
      <c r="H102" s="98">
        <f t="shared" si="9"/>
        <v>0</v>
      </c>
      <c r="I102" s="98">
        <f t="shared" si="10"/>
        <v>0</v>
      </c>
      <c r="J102" s="98">
        <f t="shared" si="11"/>
        <v>0</v>
      </c>
      <c r="K102" s="117"/>
      <c r="L102" s="133">
        <f t="shared" si="7"/>
        <v>0</v>
      </c>
    </row>
    <row r="103" spans="1:12" x14ac:dyDescent="0.25">
      <c r="A103" s="121"/>
      <c r="B103" s="117"/>
      <c r="C103" s="118"/>
      <c r="D103" s="119"/>
      <c r="E103" s="144"/>
      <c r="F103" s="98">
        <f t="shared" si="8"/>
        <v>0</v>
      </c>
      <c r="G103" s="144"/>
      <c r="H103" s="98">
        <f t="shared" si="9"/>
        <v>0</v>
      </c>
      <c r="I103" s="98">
        <f t="shared" si="10"/>
        <v>0</v>
      </c>
      <c r="J103" s="98">
        <f t="shared" si="11"/>
        <v>0</v>
      </c>
      <c r="K103" s="117"/>
      <c r="L103" s="133">
        <f t="shared" si="7"/>
        <v>0</v>
      </c>
    </row>
    <row r="104" spans="1:12" x14ac:dyDescent="0.25">
      <c r="A104" s="121"/>
      <c r="B104" s="117"/>
      <c r="C104" s="118"/>
      <c r="D104" s="119"/>
      <c r="E104" s="144"/>
      <c r="F104" s="98">
        <f t="shared" si="8"/>
        <v>0</v>
      </c>
      <c r="G104" s="144"/>
      <c r="H104" s="98">
        <f t="shared" si="9"/>
        <v>0</v>
      </c>
      <c r="I104" s="98">
        <f t="shared" si="10"/>
        <v>0</v>
      </c>
      <c r="J104" s="98">
        <f t="shared" si="11"/>
        <v>0</v>
      </c>
      <c r="K104" s="117"/>
      <c r="L104" s="133">
        <f t="shared" ref="L104:L115" si="12">K104*0.7</f>
        <v>0</v>
      </c>
    </row>
    <row r="105" spans="1:12" x14ac:dyDescent="0.25">
      <c r="A105" s="121"/>
      <c r="B105" s="117"/>
      <c r="C105" s="118"/>
      <c r="D105" s="119"/>
      <c r="E105" s="144"/>
      <c r="F105" s="98">
        <f t="shared" si="8"/>
        <v>0</v>
      </c>
      <c r="G105" s="144"/>
      <c r="H105" s="98">
        <f t="shared" si="9"/>
        <v>0</v>
      </c>
      <c r="I105" s="98">
        <f t="shared" si="10"/>
        <v>0</v>
      </c>
      <c r="J105" s="98">
        <f t="shared" si="11"/>
        <v>0</v>
      </c>
      <c r="K105" s="117"/>
      <c r="L105" s="133">
        <f t="shared" si="12"/>
        <v>0</v>
      </c>
    </row>
    <row r="106" spans="1:12" x14ac:dyDescent="0.25">
      <c r="A106" s="121"/>
      <c r="B106" s="117"/>
      <c r="C106" s="118"/>
      <c r="D106" s="119"/>
      <c r="E106" s="144"/>
      <c r="F106" s="98">
        <f t="shared" si="8"/>
        <v>0</v>
      </c>
      <c r="G106" s="144"/>
      <c r="H106" s="98">
        <f t="shared" si="9"/>
        <v>0</v>
      </c>
      <c r="I106" s="98">
        <f t="shared" si="10"/>
        <v>0</v>
      </c>
      <c r="J106" s="98">
        <f t="shared" si="11"/>
        <v>0</v>
      </c>
      <c r="K106" s="117"/>
      <c r="L106" s="133">
        <f t="shared" si="12"/>
        <v>0</v>
      </c>
    </row>
    <row r="107" spans="1:12" x14ac:dyDescent="0.25">
      <c r="A107" s="121"/>
      <c r="B107" s="117"/>
      <c r="C107" s="118"/>
      <c r="D107" s="119"/>
      <c r="E107" s="144"/>
      <c r="F107" s="98">
        <f t="shared" si="8"/>
        <v>0</v>
      </c>
      <c r="G107" s="144"/>
      <c r="H107" s="98">
        <f t="shared" si="9"/>
        <v>0</v>
      </c>
      <c r="I107" s="98">
        <f t="shared" si="10"/>
        <v>0</v>
      </c>
      <c r="J107" s="98">
        <f t="shared" si="11"/>
        <v>0</v>
      </c>
      <c r="K107" s="117"/>
      <c r="L107" s="133">
        <f t="shared" si="12"/>
        <v>0</v>
      </c>
    </row>
    <row r="108" spans="1:12" x14ac:dyDescent="0.25">
      <c r="A108" s="121"/>
      <c r="B108" s="117"/>
      <c r="C108" s="118"/>
      <c r="D108" s="119"/>
      <c r="E108" s="144"/>
      <c r="F108" s="98">
        <f t="shared" si="8"/>
        <v>0</v>
      </c>
      <c r="G108" s="144"/>
      <c r="H108" s="98">
        <f t="shared" si="9"/>
        <v>0</v>
      </c>
      <c r="I108" s="98">
        <f t="shared" si="10"/>
        <v>0</v>
      </c>
      <c r="J108" s="98">
        <f t="shared" si="11"/>
        <v>0</v>
      </c>
      <c r="K108" s="117"/>
      <c r="L108" s="133">
        <f t="shared" si="12"/>
        <v>0</v>
      </c>
    </row>
    <row r="109" spans="1:12" x14ac:dyDescent="0.25">
      <c r="A109" s="121"/>
      <c r="B109" s="117"/>
      <c r="C109" s="118"/>
      <c r="D109" s="119"/>
      <c r="E109" s="144"/>
      <c r="F109" s="98">
        <f t="shared" si="8"/>
        <v>0</v>
      </c>
      <c r="G109" s="144"/>
      <c r="H109" s="98">
        <f t="shared" si="9"/>
        <v>0</v>
      </c>
      <c r="I109" s="98">
        <f t="shared" si="10"/>
        <v>0</v>
      </c>
      <c r="J109" s="98">
        <f t="shared" si="11"/>
        <v>0</v>
      </c>
      <c r="K109" s="117"/>
      <c r="L109" s="133">
        <f t="shared" si="12"/>
        <v>0</v>
      </c>
    </row>
    <row r="110" spans="1:12" x14ac:dyDescent="0.25">
      <c r="A110" s="121"/>
      <c r="B110" s="117"/>
      <c r="C110" s="118"/>
      <c r="D110" s="119"/>
      <c r="E110" s="144"/>
      <c r="F110" s="98">
        <f t="shared" si="8"/>
        <v>0</v>
      </c>
      <c r="G110" s="144"/>
      <c r="H110" s="98">
        <f t="shared" si="9"/>
        <v>0</v>
      </c>
      <c r="I110" s="98">
        <f t="shared" si="10"/>
        <v>0</v>
      </c>
      <c r="J110" s="98">
        <f t="shared" si="11"/>
        <v>0</v>
      </c>
      <c r="K110" s="117"/>
      <c r="L110" s="133">
        <f t="shared" si="12"/>
        <v>0</v>
      </c>
    </row>
    <row r="111" spans="1:12" x14ac:dyDescent="0.25">
      <c r="A111" s="121"/>
      <c r="B111" s="117"/>
      <c r="C111" s="118"/>
      <c r="D111" s="119"/>
      <c r="E111" s="144"/>
      <c r="F111" s="98">
        <f t="shared" si="8"/>
        <v>0</v>
      </c>
      <c r="G111" s="144"/>
      <c r="H111" s="98">
        <f t="shared" si="9"/>
        <v>0</v>
      </c>
      <c r="I111" s="98">
        <f t="shared" si="10"/>
        <v>0</v>
      </c>
      <c r="J111" s="98">
        <f t="shared" si="11"/>
        <v>0</v>
      </c>
      <c r="K111" s="117"/>
      <c r="L111" s="133">
        <f t="shared" si="12"/>
        <v>0</v>
      </c>
    </row>
    <row r="112" spans="1:12" x14ac:dyDescent="0.25">
      <c r="A112" s="121"/>
      <c r="B112" s="117"/>
      <c r="C112" s="118"/>
      <c r="D112" s="119"/>
      <c r="E112" s="144"/>
      <c r="F112" s="98">
        <f t="shared" si="8"/>
        <v>0</v>
      </c>
      <c r="G112" s="144"/>
      <c r="H112" s="98">
        <f t="shared" si="9"/>
        <v>0</v>
      </c>
      <c r="I112" s="98">
        <f t="shared" si="10"/>
        <v>0</v>
      </c>
      <c r="J112" s="98">
        <f t="shared" si="11"/>
        <v>0</v>
      </c>
      <c r="K112" s="117"/>
      <c r="L112" s="133">
        <f t="shared" si="12"/>
        <v>0</v>
      </c>
    </row>
    <row r="113" spans="1:12" x14ac:dyDescent="0.25">
      <c r="A113" s="121"/>
      <c r="B113" s="117"/>
      <c r="C113" s="118"/>
      <c r="D113" s="119"/>
      <c r="E113" s="144"/>
      <c r="F113" s="98">
        <f t="shared" si="8"/>
        <v>0</v>
      </c>
      <c r="G113" s="144"/>
      <c r="H113" s="98">
        <f t="shared" si="9"/>
        <v>0</v>
      </c>
      <c r="I113" s="98">
        <f t="shared" si="10"/>
        <v>0</v>
      </c>
      <c r="J113" s="98">
        <f t="shared" si="11"/>
        <v>0</v>
      </c>
      <c r="K113" s="117"/>
      <c r="L113" s="133">
        <f t="shared" si="12"/>
        <v>0</v>
      </c>
    </row>
    <row r="114" spans="1:12" x14ac:dyDescent="0.25">
      <c r="A114" s="121"/>
      <c r="B114" s="117"/>
      <c r="C114" s="118"/>
      <c r="D114" s="119"/>
      <c r="E114" s="144"/>
      <c r="F114" s="98">
        <f t="shared" si="8"/>
        <v>0</v>
      </c>
      <c r="G114" s="144"/>
      <c r="H114" s="98">
        <f t="shared" si="9"/>
        <v>0</v>
      </c>
      <c r="I114" s="98">
        <f t="shared" si="10"/>
        <v>0</v>
      </c>
      <c r="J114" s="98">
        <f t="shared" si="11"/>
        <v>0</v>
      </c>
      <c r="K114" s="117"/>
      <c r="L114" s="133">
        <f t="shared" si="12"/>
        <v>0</v>
      </c>
    </row>
    <row r="115" spans="1:12" ht="15.75" thickBot="1" x14ac:dyDescent="0.3">
      <c r="A115" s="121"/>
      <c r="B115" s="117"/>
      <c r="C115" s="118"/>
      <c r="D115" s="119"/>
      <c r="E115" s="144"/>
      <c r="F115" s="98">
        <f t="shared" si="8"/>
        <v>0</v>
      </c>
      <c r="G115" s="144"/>
      <c r="H115" s="98">
        <f t="shared" si="9"/>
        <v>0</v>
      </c>
      <c r="I115" s="98">
        <f t="shared" si="10"/>
        <v>0</v>
      </c>
      <c r="J115" s="98">
        <f t="shared" si="11"/>
        <v>0</v>
      </c>
      <c r="K115" s="117"/>
      <c r="L115" s="133">
        <f t="shared" si="12"/>
        <v>0</v>
      </c>
    </row>
    <row r="116" spans="1:12" ht="15.75" thickBot="1" x14ac:dyDescent="0.3">
      <c r="A116" s="104"/>
      <c r="B116" s="104"/>
      <c r="C116" s="122"/>
      <c r="D116" s="122"/>
      <c r="E116" s="104"/>
      <c r="F116" s="101">
        <f>SUM(F8:F115)</f>
        <v>0</v>
      </c>
      <c r="G116" s="123"/>
      <c r="H116" s="101">
        <f t="shared" ref="H116" si="13">IF(G116="Ja",H115,0)</f>
        <v>0</v>
      </c>
      <c r="I116" s="101">
        <f>SUM(I8:I115)</f>
        <v>0</v>
      </c>
      <c r="J116" s="101">
        <f>SUM(J8:J115)</f>
        <v>0</v>
      </c>
      <c r="K116" s="123">
        <f>SUM(K8:K115)</f>
        <v>0</v>
      </c>
      <c r="L116" s="101">
        <f t="shared" ref="L116" si="14">SUM(L8:L115)</f>
        <v>0</v>
      </c>
    </row>
    <row r="117" spans="1:12" x14ac:dyDescent="0.25">
      <c r="A117" s="104"/>
      <c r="B117" s="104"/>
      <c r="C117" s="149" t="s">
        <v>74</v>
      </c>
      <c r="D117" s="149" t="s">
        <v>91</v>
      </c>
      <c r="E117" s="150"/>
      <c r="F117" s="103">
        <f>SUMIF(D8:D115,"W",$F$8:$F$115)</f>
        <v>0</v>
      </c>
      <c r="G117" s="103"/>
      <c r="H117" s="103">
        <f>SUMIF(D8:D115,"W",$H$8:$H$115)</f>
        <v>0</v>
      </c>
      <c r="I117" s="103">
        <f>SUMIF(D8:D115,"W",$I$8:$I$115)</f>
        <v>0</v>
      </c>
      <c r="J117" s="103">
        <f>SUMIF(D8:D115,"W",$J$8:$J$115)</f>
        <v>0</v>
      </c>
      <c r="K117" s="103"/>
      <c r="L117" s="103">
        <f>SUMIF(D8:D115,"W",$L$8:$L$115)</f>
        <v>0</v>
      </c>
    </row>
    <row r="118" spans="1:12" x14ac:dyDescent="0.25">
      <c r="A118" s="104"/>
      <c r="B118" s="104"/>
      <c r="C118" s="149" t="s">
        <v>75</v>
      </c>
      <c r="D118" s="149" t="s">
        <v>94</v>
      </c>
      <c r="E118" s="150"/>
      <c r="F118" s="103">
        <f>SUMIF(D8:D115,"AW",$F$8:$F$115)</f>
        <v>0</v>
      </c>
      <c r="G118" s="103"/>
      <c r="H118" s="103">
        <f>SUMIF(D8:D115,"AW",$H$8:$H$115)</f>
        <v>0</v>
      </c>
      <c r="I118" s="103">
        <f>SUMIF(D8:D115,"AW",$I$8:$I$115)</f>
        <v>0</v>
      </c>
      <c r="J118" s="103">
        <f>SUMIF(D8:D115,"AW",$J$8:$J$115)</f>
        <v>0</v>
      </c>
      <c r="K118" s="103"/>
      <c r="L118" s="103">
        <f>SUMIF(D8:D115,"AW",$L$8:$L$115)</f>
        <v>0</v>
      </c>
    </row>
    <row r="119" spans="1:12" x14ac:dyDescent="0.25">
      <c r="A119" s="104"/>
      <c r="B119" s="104"/>
      <c r="C119" s="149" t="s">
        <v>76</v>
      </c>
      <c r="D119" s="149" t="s">
        <v>95</v>
      </c>
      <c r="E119" s="150"/>
      <c r="F119" s="103">
        <f>SUMIF(D8:D115,"AB",$F$8:$F$115)</f>
        <v>0</v>
      </c>
      <c r="G119" s="103"/>
      <c r="H119" s="103">
        <f>SUMIF(D8:D115,"AB",$H$8:$H$115)</f>
        <v>0</v>
      </c>
      <c r="I119" s="103">
        <f>SUMIF(D8:D115,"AB",$I$8:$I$115)</f>
        <v>0</v>
      </c>
      <c r="J119" s="103">
        <f>SUMIF(D8:D115,"AB",$J$8:$J$115)</f>
        <v>0</v>
      </c>
      <c r="K119" s="103"/>
      <c r="L119" s="103">
        <f>SUMIF(D8:D115,"AB",$L$8:$L$115)</f>
        <v>0</v>
      </c>
    </row>
    <row r="120" spans="1:12" x14ac:dyDescent="0.25">
      <c r="A120" s="104"/>
      <c r="B120" s="104"/>
      <c r="C120" s="150" t="s">
        <v>77</v>
      </c>
      <c r="D120" s="150" t="s">
        <v>92</v>
      </c>
      <c r="E120" s="150"/>
      <c r="F120" s="103">
        <f>SUMIF(D8:D115,"F",$F$8:$F$115)</f>
        <v>0</v>
      </c>
      <c r="G120" s="103"/>
      <c r="H120" s="103">
        <f>SUMIF(D8:D115,"F",$H$8:$H$115)</f>
        <v>0</v>
      </c>
      <c r="I120" s="103">
        <f>SUMIF(D8:D115,"F",$I$8:$I$115)</f>
        <v>0</v>
      </c>
      <c r="J120" s="103">
        <f>SUMIF(D8:D115,"F",$J$8:$J$115)</f>
        <v>0</v>
      </c>
      <c r="K120" s="103"/>
      <c r="L120" s="103">
        <f>SUMIF(D8:D115,"F",$L$8:$L$115)</f>
        <v>0</v>
      </c>
    </row>
    <row r="121" spans="1:12" s="77" customFormat="1" x14ac:dyDescent="0.25">
      <c r="A121" s="104"/>
      <c r="B121" s="104"/>
      <c r="C121" s="150" t="s">
        <v>82</v>
      </c>
      <c r="D121" s="150" t="s">
        <v>93</v>
      </c>
      <c r="E121" s="150"/>
      <c r="F121" s="103">
        <f>SUMIF(D8:D115,"F",$F$8:$F$115)</f>
        <v>0</v>
      </c>
      <c r="G121" s="103"/>
      <c r="H121" s="103">
        <f>SUMIF(D8:D115,"F",$H$8:$H$115)</f>
        <v>0</v>
      </c>
      <c r="I121" s="103">
        <f>SUMIF(D8:D115,"F",$I$8:$I$115)</f>
        <v>0</v>
      </c>
      <c r="J121" s="103">
        <f>SUMIF(D8:D115,"F",$J$8:$J$115)</f>
        <v>0</v>
      </c>
      <c r="K121" s="103"/>
      <c r="L121" s="103">
        <f>SUMIF(D8:D115,"F",$L$8:$L$115)</f>
        <v>0</v>
      </c>
    </row>
    <row r="122" spans="1:12" s="77" customFormat="1" x14ac:dyDescent="0.25">
      <c r="A122" s="76"/>
      <c r="B122" s="76"/>
      <c r="C122" s="76"/>
      <c r="D122" s="76"/>
      <c r="E122" s="76"/>
      <c r="F122" s="75"/>
      <c r="G122" s="75"/>
      <c r="H122" s="75"/>
      <c r="I122" s="75"/>
      <c r="J122" s="75"/>
      <c r="K122" s="75"/>
      <c r="L122" s="75"/>
    </row>
    <row r="123" spans="1:12" ht="15.75" thickBot="1" x14ac:dyDescent="0.3">
      <c r="A123" s="6"/>
      <c r="B123" s="6"/>
      <c r="C123" s="6"/>
      <c r="D123" s="6"/>
      <c r="E123" s="6"/>
      <c r="F123" s="6"/>
      <c r="G123" s="6"/>
      <c r="H123" s="6"/>
      <c r="I123" s="6"/>
      <c r="J123" s="6"/>
      <c r="K123" s="6"/>
      <c r="L123" s="6"/>
    </row>
    <row r="124" spans="1:12" ht="15.75" thickBot="1" x14ac:dyDescent="0.3">
      <c r="A124" s="6" t="s">
        <v>8</v>
      </c>
      <c r="B124" s="6"/>
      <c r="C124" s="6" t="s">
        <v>9</v>
      </c>
      <c r="D124" s="6"/>
      <c r="E124" s="6"/>
      <c r="F124" s="6"/>
      <c r="G124" s="6"/>
      <c r="H124" s="7" t="s">
        <v>10</v>
      </c>
      <c r="I124" s="7"/>
      <c r="J124" s="7"/>
      <c r="K124" s="151">
        <f>SUM(F116:L116)</f>
        <v>0</v>
      </c>
      <c r="L124" s="152"/>
    </row>
  </sheetData>
  <sheetProtection algorithmName="SHA-512" hashValue="KE/mMpfWjYPxicKxvLl7ePP8uXfOwl04QECLvdyQOBDgZu5hV9WjLduwu7/i8bURpIk/KXr101kWD8CDsVHS7g==" saltValue="gq+XyczQ1QoUVqRmM5rxyA==" spinCount="100000" sheet="1" insertRows="0"/>
  <mergeCells count="3">
    <mergeCell ref="A1:B1"/>
    <mergeCell ref="C1:F1"/>
    <mergeCell ref="K124:L124"/>
  </mergeCells>
  <dataValidations count="2">
    <dataValidation type="list" allowBlank="1" showInputMessage="1" showErrorMessage="1" sqref="G8">
      <formula1>$G$7</formula1>
    </dataValidation>
    <dataValidation type="list" allowBlank="1" showInputMessage="1" showErrorMessage="1" sqref="D8">
      <formula1>$D$117:$D$121</formula1>
    </dataValidation>
  </dataValidations>
  <pageMargins left="0.39370078740157483" right="0.31496062992125984" top="0.59055118110236227" bottom="0.59055118110236227" header="0.31496062992125984" footer="0.31496062992125984"/>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Merkblatt</vt:lpstr>
      <vt:lpstr>Zusammenzug GR</vt:lpstr>
      <vt:lpstr>Detail GR</vt:lpstr>
      <vt:lpstr>Zusammenzug BL, Bildung, GK</vt:lpstr>
      <vt:lpstr>Detail BL, Bildung, GK</vt:lpstr>
      <vt:lpstr>Zusammenzug Umwelt</vt:lpstr>
      <vt:lpstr>Detail Umwelt</vt:lpstr>
      <vt:lpstr>'Detail BL, Bildung, GK'!Druckbereich</vt:lpstr>
      <vt:lpstr>'Detail GR'!Druckbereich</vt:lpstr>
      <vt:lpstr>'Detail BL, Bildung, GK'!Drucktitel</vt:lpstr>
      <vt:lpstr>'Detail GR'!Drucktitel</vt:lpstr>
      <vt:lpstr>'Detail Umwelt'!Drucktitel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Meister</dc:creator>
  <cp:lastModifiedBy>Monika Mauerhofer</cp:lastModifiedBy>
  <cp:lastPrinted>2020-02-06T15:11:19Z</cp:lastPrinted>
  <dcterms:created xsi:type="dcterms:W3CDTF">2017-10-12T09:35:08Z</dcterms:created>
  <dcterms:modified xsi:type="dcterms:W3CDTF">2020-02-06T15:14:20Z</dcterms:modified>
</cp:coreProperties>
</file>