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lforet/Desktop/Center On PBIS/PBIS Forum 2021/I2/"/>
    </mc:Choice>
  </mc:AlternateContent>
  <xr:revisionPtr revIDLastSave="0" documentId="8_{3EB1054E-B0F6-AF44-845F-2FEED5BBCE4E}" xr6:coauthVersionLast="47" xr6:coauthVersionMax="47" xr10:uidLastSave="{00000000-0000-0000-0000-000000000000}"/>
  <bookViews>
    <workbookView xWindow="680" yWindow="500" windowWidth="33600" windowHeight="18200" firstSheet="4" activeTab="19" xr2:uid="{00000000-000D-0000-FFFF-FFFF00000000}"/>
  </bookViews>
  <sheets>
    <sheet name="Early Ed" sheetId="1" r:id="rId1"/>
    <sheet name="Elementary" sheetId="2" r:id="rId2"/>
    <sheet name="Elementary with EE" sheetId="3" r:id="rId3"/>
    <sheet name="20-21 School Year" sheetId="4" state="hidden" r:id="rId4"/>
    <sheet name="Middle School" sheetId="5" r:id="rId5"/>
    <sheet name="High School" sheetId="6" r:id="rId6"/>
    <sheet name="Jumpstart Success Items" sheetId="7" r:id="rId7"/>
    <sheet name="Training and Goals Plan" sheetId="8" r:id="rId8"/>
    <sheet name="August" sheetId="9" r:id="rId9"/>
    <sheet name="September" sheetId="10" r:id="rId10"/>
    <sheet name="October" sheetId="11" r:id="rId11"/>
    <sheet name="November" sheetId="12" r:id="rId12"/>
    <sheet name="December" sheetId="13" r:id="rId13"/>
    <sheet name="January" sheetId="14" r:id="rId14"/>
    <sheet name="February" sheetId="15" r:id="rId15"/>
    <sheet name="March" sheetId="16" r:id="rId16"/>
    <sheet name="April" sheetId="17" r:id="rId17"/>
    <sheet name="May" sheetId="18" r:id="rId18"/>
    <sheet name="PBIS BASELINE" sheetId="19" r:id="rId19"/>
    <sheet name="PBIS Mid" sheetId="20" r:id="rId20"/>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20" l="1"/>
  <c r="D3" i="20"/>
  <c r="C11" i="20"/>
  <c r="D11" i="20" s="1"/>
  <c r="C19" i="20"/>
  <c r="D19" i="20"/>
  <c r="C3" i="19"/>
  <c r="D3" i="19"/>
  <c r="C11" i="19"/>
  <c r="D11" i="19"/>
  <c r="C19" i="19"/>
  <c r="D19" i="19"/>
  <c r="A32" i="17"/>
  <c r="A32" i="16"/>
  <c r="A33" i="15"/>
  <c r="A35" i="14"/>
  <c r="A32" i="13"/>
  <c r="A33" i="12"/>
  <c r="A33" i="11"/>
  <c r="A34" i="10"/>
  <c r="E18" i="8"/>
  <c r="G18" i="8"/>
  <c r="H56" i="6"/>
  <c r="H43" i="6"/>
  <c r="H16" i="6"/>
  <c r="H14" i="6"/>
  <c r="H13" i="6"/>
  <c r="H57" i="5"/>
  <c r="H46" i="5"/>
  <c r="H19" i="5"/>
  <c r="H17" i="5"/>
  <c r="H16" i="5"/>
  <c r="L59" i="4"/>
  <c r="H58" i="4"/>
  <c r="H57" i="4"/>
  <c r="H56" i="4"/>
  <c r="L55" i="4"/>
  <c r="H55" i="4"/>
  <c r="L54" i="4"/>
  <c r="L53" i="4"/>
  <c r="H53" i="4"/>
  <c r="L52" i="4"/>
  <c r="H52" i="4"/>
  <c r="L51" i="4"/>
  <c r="H51" i="4"/>
  <c r="L50" i="4"/>
  <c r="H50" i="4"/>
  <c r="L49" i="4"/>
  <c r="H49" i="4"/>
  <c r="L47" i="4"/>
  <c r="H47" i="4"/>
  <c r="L46" i="4"/>
  <c r="H46" i="4"/>
  <c r="L45" i="4"/>
  <c r="H45" i="4"/>
  <c r="L44" i="4"/>
  <c r="H44" i="4"/>
  <c r="L43" i="4"/>
  <c r="H43" i="4"/>
  <c r="L42" i="4"/>
  <c r="L41" i="4"/>
  <c r="L40" i="4"/>
  <c r="L39" i="4"/>
  <c r="H38" i="4"/>
  <c r="L37" i="4"/>
  <c r="L36" i="4"/>
  <c r="L35" i="4"/>
  <c r="L34" i="4"/>
  <c r="L33" i="4"/>
  <c r="L32" i="4"/>
  <c r="L31" i="4"/>
  <c r="L30" i="4"/>
  <c r="L29" i="4"/>
  <c r="L28" i="4"/>
  <c r="L27" i="4"/>
  <c r="L26" i="4"/>
  <c r="L25" i="4"/>
  <c r="L24" i="4"/>
  <c r="L23" i="4"/>
  <c r="L22" i="4"/>
  <c r="L20" i="4"/>
  <c r="L19" i="4"/>
  <c r="L15" i="4"/>
  <c r="H15" i="4"/>
  <c r="L13" i="4"/>
  <c r="L12" i="4"/>
  <c r="L11" i="4"/>
  <c r="H11" i="4"/>
  <c r="E10" i="4"/>
  <c r="D10" i="4"/>
  <c r="E9" i="4"/>
  <c r="D9" i="4"/>
  <c r="L8" i="4"/>
  <c r="H8" i="4"/>
  <c r="L6" i="4"/>
  <c r="L5" i="4"/>
  <c r="L4" i="4"/>
  <c r="H4" i="4"/>
</calcChain>
</file>

<file path=xl/sharedStrings.xml><?xml version="1.0" encoding="utf-8"?>
<sst xmlns="http://schemas.openxmlformats.org/spreadsheetml/2006/main" count="1068" uniqueCount="380">
  <si>
    <t>Early Education Scorecard 2021-22</t>
  </si>
  <si>
    <t>FOCUS AREAS/ INDICATORS AND MEASURES</t>
  </si>
  <si>
    <t>SCORING CRITERIA</t>
  </si>
  <si>
    <t>Basic</t>
  </si>
  <si>
    <t>Nearing Goal</t>
  </si>
  <si>
    <t>Goal</t>
  </si>
  <si>
    <t>Focus Area</t>
  </si>
  <si>
    <t>Key Indicators</t>
  </si>
  <si>
    <t>#</t>
  </si>
  <si>
    <t>Essential Elements of Performance</t>
  </si>
  <si>
    <t>Fall 2021</t>
  </si>
  <si>
    <t>Mid-Year Update</t>
  </si>
  <si>
    <t>Spring 2022</t>
  </si>
  <si>
    <t>Tier I Instruction</t>
  </si>
  <si>
    <t>Implementation | Support</t>
  </si>
  <si>
    <t>By the Numbers</t>
  </si>
  <si>
    <t>Literacy Model Fidelity</t>
  </si>
  <si>
    <r>
      <rPr>
        <b/>
        <sz val="12"/>
        <color rgb="FF000000"/>
        <rFont val="Calibri, Arial"/>
      </rPr>
      <t xml:space="preserve">* </t>
    </r>
    <r>
      <rPr>
        <b/>
        <sz val="12"/>
        <color rgb="FF000000"/>
        <rFont val="Calibri, Arial"/>
      </rPr>
      <t xml:space="preserve">Rank </t>
    </r>
    <r>
      <rPr>
        <b/>
        <sz val="12"/>
        <color rgb="FF000000"/>
        <rFont val="Calibri, Arial"/>
      </rPr>
      <t>Initiative Implementation</t>
    </r>
    <r>
      <rPr>
        <sz val="12"/>
        <color rgb="FF000000"/>
        <rFont val="Calibri, Arial"/>
      </rPr>
      <t xml:space="preserve">
</t>
    </r>
    <r>
      <rPr>
        <sz val="11"/>
        <color rgb="FF000000"/>
        <rFont val="Calibri, Arial"/>
      </rPr>
      <t xml:space="preserve">1 = Beginning to meet consistely twice a week in grade level collaboration, but still working toward classroom application of strategies and use of resources.
2 = Staff can confidently discuss strategies and resources and there is evidence of implementation in many classrooms.
3 = Completely embedded, consistent practice - All staff is confident with new strategies and resources, there is evidence of consistent implementation and data shows growth related to these practices. </t>
    </r>
    <r>
      <rPr>
        <sz val="12"/>
        <color rgb="FF000000"/>
        <rFont val="Calibri, Arial"/>
      </rPr>
      <t xml:space="preserve">
</t>
    </r>
    <r>
      <rPr>
        <b/>
        <sz val="12"/>
        <color rgb="FF000000"/>
        <rFont val="Calibri, Arial"/>
      </rPr>
      <t xml:space="preserve">* </t>
    </r>
    <r>
      <rPr>
        <b/>
        <sz val="12"/>
        <color rgb="FF000000"/>
        <rFont val="Calibri, Arial"/>
      </rPr>
      <t>Enter score</t>
    </r>
    <r>
      <rPr>
        <b/>
        <sz val="12"/>
        <color rgb="FF000000"/>
        <rFont val="Calibri, Arial"/>
      </rPr>
      <t xml:space="preserve"> and </t>
    </r>
    <r>
      <rPr>
        <b/>
        <sz val="12"/>
        <color rgb="FF000000"/>
        <rFont val="Calibri, Arial"/>
      </rPr>
      <t>SPEAK TO</t>
    </r>
    <r>
      <rPr>
        <b/>
        <sz val="12"/>
        <color rgb="FF000000"/>
        <rFont val="Calibri, Arial"/>
      </rPr>
      <t xml:space="preserve"> GROWTH AREAS STILL NEEDED according to this Linked </t>
    </r>
    <r>
      <rPr>
        <b/>
        <sz val="12"/>
        <color rgb="FF000000"/>
        <rFont val="Calibri, Arial"/>
      </rPr>
      <t xml:space="preserve">Building Coach Implementation Scoring Guide
</t>
    </r>
    <r>
      <rPr>
        <b/>
        <sz val="12"/>
        <color rgb="FF000000"/>
        <rFont val="Calibri, Arial"/>
      </rPr>
      <t>* Link to Teacher Feedback Survey Data</t>
    </r>
  </si>
  <si>
    <t>Assessment Fidelity</t>
  </si>
  <si>
    <t>In-person Implementation</t>
  </si>
  <si>
    <t>Assessment of Teacher Need and Consistent Teacher Feedback</t>
  </si>
  <si>
    <r>
      <rPr>
        <b/>
        <sz val="12"/>
        <color rgb="FFFF0000"/>
        <rFont val="Calibri, Arial"/>
      </rPr>
      <t xml:space="preserve">SPEAK TO:
</t>
    </r>
    <r>
      <rPr>
        <b/>
        <sz val="12"/>
        <color rgb="FF000000"/>
        <rFont val="Calibri, Arial"/>
      </rPr>
      <t>What are your teachers most proud of so far in regard to implementation of the Literacy Model? 
What has been the best outcome of adding the Building Coach to your building staff this year?  
(Fall only) What is your plan for implementing the Impact Cycle?</t>
    </r>
  </si>
  <si>
    <t>Last 
TFI Teams</t>
  </si>
  <si>
    <t>Last TFI Implementation | Intervention | Resources</t>
  </si>
  <si>
    <t>Last 
TFI Support Plans</t>
  </si>
  <si>
    <t>Last
TFI Evaluation</t>
  </si>
  <si>
    <r>
      <rPr>
        <b/>
        <sz val="12"/>
        <color rgb="FFFF0000"/>
        <rFont val="Calibri, Arial"/>
      </rPr>
      <t xml:space="preserve">List </t>
    </r>
    <r>
      <rPr>
        <b/>
        <sz val="12"/>
        <color rgb="FF000000"/>
        <rFont val="Calibri, Arial"/>
      </rPr>
      <t>Identified Priorities for 
PBIS this Year</t>
    </r>
  </si>
  <si>
    <t>MTSS</t>
  </si>
  <si>
    <t>PBIS Implementation</t>
  </si>
  <si>
    <t>Tier I Implementation</t>
  </si>
  <si>
    <t xml:space="preserve">1.
2.
3.  </t>
  </si>
  <si>
    <t>Tier II Implementation</t>
  </si>
  <si>
    <t>Tier III Implementation</t>
  </si>
  <si>
    <t>Overall Score</t>
  </si>
  <si>
    <t>Lowest Area(s)</t>
  </si>
  <si>
    <t>Lowest Score</t>
  </si>
  <si>
    <t>PBIS SAS Survey</t>
  </si>
  <si>
    <t>Trauma Sensitive Practices</t>
  </si>
  <si>
    <t>What priority areas within TSS and/or self-care have you established for this year?</t>
  </si>
  <si>
    <r>
      <rPr>
        <b/>
        <sz val="12"/>
        <color rgb="FFFF0000"/>
        <rFont val="Calibri, Arial"/>
      </rPr>
      <t>List</t>
    </r>
    <r>
      <rPr>
        <b/>
        <sz val="12"/>
        <color rgb="FF000000"/>
        <rFont val="Calibri, Arial"/>
      </rPr>
      <t xml:space="preserve"> TSS</t>
    </r>
    <r>
      <rPr>
        <b/>
        <sz val="12"/>
        <color rgb="FFFF0000"/>
        <rFont val="Calibri, Arial"/>
      </rPr>
      <t xml:space="preserve"> </t>
    </r>
    <r>
      <rPr>
        <b/>
        <sz val="12"/>
        <color rgb="FF000000"/>
        <rFont val="Calibri, Arial"/>
      </rPr>
      <t>Priorities Below:</t>
    </r>
  </si>
  <si>
    <r>
      <rPr>
        <b/>
        <sz val="11"/>
        <color rgb="FF000000"/>
        <rFont val="Calibri, Arial"/>
      </rPr>
      <t xml:space="preserve">PST </t>
    </r>
    <r>
      <rPr>
        <b/>
        <sz val="9"/>
        <color rgb="FF000000"/>
        <rFont val="Calibri, Arial"/>
      </rPr>
      <t>Implementation</t>
    </r>
  </si>
  <si>
    <t>Tier 2 Intervention Implementation - interventions</t>
  </si>
  <si>
    <r>
      <rPr>
        <b/>
        <sz val="11"/>
        <color rgb="FFFF0000"/>
        <rFont val="Calibri, Arial"/>
      </rPr>
      <t>LINK</t>
    </r>
    <r>
      <rPr>
        <b/>
        <sz val="11"/>
        <color rgb="FFFF0000"/>
        <rFont val="Calibri, Arial"/>
      </rPr>
      <t xml:space="preserve"> to your implementation documents</t>
    </r>
  </si>
  <si>
    <r>
      <rPr>
        <b/>
        <u/>
        <sz val="12"/>
        <color rgb="FFFF0000"/>
        <rFont val="Calibri, Arial"/>
      </rPr>
      <t xml:space="preserve">SPEAK TO </t>
    </r>
    <r>
      <rPr>
        <b/>
        <u/>
        <sz val="12"/>
        <color rgb="FF000000"/>
        <rFont val="Calibri, Arial"/>
      </rPr>
      <t xml:space="preserve">
GROWTH AREAS STILL NEEDED 
according to this Linked </t>
    </r>
    <r>
      <rPr>
        <b/>
        <u/>
        <sz val="12"/>
        <color rgb="FFFF0000"/>
        <rFont val="Calibri, Arial"/>
      </rPr>
      <t>PST Scoring Guide</t>
    </r>
  </si>
  <si>
    <t>Tier 3 Interventions Implementation - interventions</t>
  </si>
  <si>
    <r>
      <rPr>
        <b/>
        <sz val="11"/>
        <color rgb="FFFF0000"/>
        <rFont val="Calibri, Arial"/>
      </rPr>
      <t>LINK</t>
    </r>
    <r>
      <rPr>
        <b/>
        <sz val="11"/>
        <color rgb="FFFF0000"/>
        <rFont val="Calibri, Arial"/>
      </rPr>
      <t xml:space="preserve"> to your implementation documents</t>
    </r>
  </si>
  <si>
    <r>
      <rPr>
        <sz val="12"/>
        <color rgb="FF000000"/>
        <rFont val="Calibri, Arial"/>
      </rPr>
      <t xml:space="preserve">DATA:  What % of current students have </t>
    </r>
    <r>
      <rPr>
        <sz val="12"/>
        <color rgb="FFFF0000"/>
        <rFont val="Calibri, Arial"/>
      </rPr>
      <t>Powerschool</t>
    </r>
    <r>
      <rPr>
        <sz val="12"/>
        <color rgb="FF000000"/>
        <rFont val="Calibri, Arial"/>
      </rPr>
      <t xml:space="preserve"> PST tags?</t>
    </r>
  </si>
  <si>
    <t xml:space="preserve">Suspension Data
</t>
  </si>
  <si>
    <t xml:space="preserve">ISS Data </t>
  </si>
  <si>
    <r>
      <rPr>
        <b/>
        <sz val="12"/>
        <color rgb="FF000000"/>
        <rFont val="Calibri"/>
      </rPr>
      <t xml:space="preserve">
</t>
    </r>
    <r>
      <rPr>
        <b/>
        <sz val="12"/>
        <color rgb="FFFF0000"/>
        <rFont val="Calibri"/>
      </rPr>
      <t>LIST</t>
    </r>
    <r>
      <rPr>
        <b/>
        <sz val="12"/>
        <color rgb="FF000000"/>
        <rFont val="Calibri"/>
      </rPr>
      <t xml:space="preserve"> NUMBER OF INCIDENTS
(Use total # of </t>
    </r>
    <r>
      <rPr>
        <b/>
        <sz val="12"/>
        <color rgb="FFFF0000"/>
        <rFont val="Calibri"/>
      </rPr>
      <t>Powerschool incident</t>
    </r>
    <r>
      <rPr>
        <b/>
        <sz val="12"/>
        <color rgb="FF000000"/>
        <rFont val="Calibri"/>
      </rPr>
      <t>s)</t>
    </r>
  </si>
  <si>
    <t xml:space="preserve">OSS Data </t>
  </si>
  <si>
    <r>
      <rPr>
        <b/>
        <sz val="12"/>
        <color rgb="FFFF0000"/>
        <rFont val="Calibri, Arial"/>
      </rPr>
      <t xml:space="preserve">SPEAK TO:
</t>
    </r>
    <r>
      <rPr>
        <b/>
        <sz val="12"/>
        <color rgb="FF000000"/>
        <rFont val="Calibri, Arial"/>
      </rPr>
      <t>Which MTSS area is of most concern to you at this time?
What is your plan to address this area?</t>
    </r>
  </si>
  <si>
    <t>STUDENT ACADEMIC GROWTH and ATTENDANCE</t>
  </si>
  <si>
    <t>ESSA Subgroup Growth
DRDP Literacy</t>
  </si>
  <si>
    <t>TOTAL SCHOOL</t>
  </si>
  <si>
    <t xml:space="preserve"> </t>
  </si>
  <si>
    <r>
      <rPr>
        <b/>
        <sz val="14"/>
        <color rgb="FF000000"/>
        <rFont val="Calibri, Arial"/>
      </rPr>
      <t xml:space="preserve">
              Fall:  </t>
    </r>
    <r>
      <rPr>
        <b/>
        <sz val="14"/>
        <color rgb="FFFF0000"/>
        <rFont val="Calibri, Arial"/>
      </rPr>
      <t xml:space="preserve">Enter % </t>
    </r>
    <r>
      <rPr>
        <b/>
        <sz val="14"/>
        <color rgb="FF000000"/>
        <rFont val="Calibri, Arial"/>
      </rPr>
      <t xml:space="preserve">from Literacy DRDP of At/Above EOY Expected Ratings
           Mid Year and Spring:  </t>
    </r>
    <r>
      <rPr>
        <b/>
        <sz val="14"/>
        <color rgb="FFFF0000"/>
        <rFont val="Calibri, Arial"/>
      </rPr>
      <t>Enter %</t>
    </r>
    <r>
      <rPr>
        <b/>
        <sz val="14"/>
        <color rgb="FF000000"/>
        <rFont val="Calibri, Arial"/>
      </rPr>
      <t xml:space="preserve"> and </t>
    </r>
    <r>
      <rPr>
        <b/>
        <sz val="14"/>
        <color rgb="FFFF0000"/>
        <rFont val="Calibri, Arial"/>
      </rPr>
      <t>Color code</t>
    </r>
    <r>
      <rPr>
        <b/>
        <sz val="14"/>
        <color rgb="FF000000"/>
        <rFont val="Calibri, Arial"/>
      </rPr>
      <t xml:space="preserve"> using key below:
</t>
    </r>
    <r>
      <rPr>
        <b/>
        <sz val="14"/>
        <color rgb="FFFF0000"/>
        <rFont val="Calibri, Arial"/>
      </rPr>
      <t xml:space="preserve">Red = lower than the fall score
</t>
    </r>
    <r>
      <rPr>
        <b/>
        <sz val="14"/>
        <color rgb="FFFF9900"/>
        <rFont val="Calibri, Arial"/>
      </rPr>
      <t>Yellow = equal or gain of up to 2%</t>
    </r>
    <r>
      <rPr>
        <b/>
        <sz val="14"/>
        <color rgb="FF000000"/>
        <rFont val="Calibri, Arial"/>
      </rPr>
      <t xml:space="preserve">
</t>
    </r>
    <r>
      <rPr>
        <b/>
        <sz val="14"/>
        <color rgb="FF38761D"/>
        <rFont val="Calibri, Arial"/>
      </rPr>
      <t xml:space="preserve">Green = 3% gain or greater </t>
    </r>
    <r>
      <rPr>
        <b/>
        <sz val="14"/>
        <color rgb="FF92D050"/>
        <rFont val="Calibri, Arial"/>
      </rPr>
      <t xml:space="preserve">
</t>
    </r>
    <r>
      <rPr>
        <b/>
        <sz val="14"/>
        <color rgb="FFFF0000"/>
        <rFont val="Calibri, Arial"/>
      </rPr>
      <t xml:space="preserve">*Link </t>
    </r>
    <r>
      <rPr>
        <b/>
        <sz val="14"/>
        <color rgb="FF000000"/>
        <rFont val="Calibri, Arial"/>
      </rPr>
      <t>Data Cycle Evidence</t>
    </r>
    <r>
      <rPr>
        <b/>
        <sz val="14"/>
        <color rgb="FFFF0000"/>
        <rFont val="Calibri, Arial"/>
      </rPr>
      <t xml:space="preserve">
</t>
    </r>
  </si>
  <si>
    <t xml:space="preserve">IEP student growth 
</t>
  </si>
  <si>
    <t xml:space="preserve">LEP student growth </t>
  </si>
  <si>
    <t>African American growth</t>
  </si>
  <si>
    <t>Hispanic growth</t>
  </si>
  <si>
    <t>Asian / Pacific Islander growth</t>
  </si>
  <si>
    <t>Multi-racial growth</t>
  </si>
  <si>
    <t>White growth</t>
  </si>
  <si>
    <t>Free / Reduced growth</t>
  </si>
  <si>
    <t>ESSA Subgroup Growth
DRDP Math</t>
  </si>
  <si>
    <r>
      <rPr>
        <b/>
        <sz val="14"/>
        <color rgb="FF000000"/>
        <rFont val="Calibri, Arial"/>
      </rPr>
      <t xml:space="preserve">Fall:  </t>
    </r>
    <r>
      <rPr>
        <b/>
        <sz val="14"/>
        <color rgb="FFFF0000"/>
        <rFont val="Calibri, Arial"/>
      </rPr>
      <t xml:space="preserve">Enter % </t>
    </r>
    <r>
      <rPr>
        <b/>
        <sz val="14"/>
        <color rgb="FF000000"/>
        <rFont val="Calibri, Arial"/>
      </rPr>
      <t xml:space="preserve">from Math DRDP of At/Above EOY Expected Ratings
Mid Year and Spring:  Enter % and Color code using key below:
</t>
    </r>
    <r>
      <rPr>
        <b/>
        <sz val="14"/>
        <color rgb="FFFF0000"/>
        <rFont val="Calibri, Arial"/>
      </rPr>
      <t>Red = lower than the fall score</t>
    </r>
    <r>
      <rPr>
        <b/>
        <sz val="14"/>
        <color rgb="FF000000"/>
        <rFont val="Calibri, Arial"/>
      </rPr>
      <t xml:space="preserve">
</t>
    </r>
    <r>
      <rPr>
        <b/>
        <sz val="14"/>
        <color rgb="FFFF9900"/>
        <rFont val="Calibri, Arial"/>
      </rPr>
      <t>Yellow = equal or gain of up to 2%</t>
    </r>
    <r>
      <rPr>
        <b/>
        <sz val="14"/>
        <color rgb="FF000000"/>
        <rFont val="Calibri, Arial"/>
      </rPr>
      <t xml:space="preserve">
</t>
    </r>
    <r>
      <rPr>
        <b/>
        <sz val="14"/>
        <color rgb="FF38761D"/>
        <rFont val="Calibri, Arial"/>
      </rPr>
      <t xml:space="preserve">Green = 3% gain or greater </t>
    </r>
    <r>
      <rPr>
        <b/>
        <sz val="14"/>
        <color rgb="FF000000"/>
        <rFont val="Calibri, Arial"/>
      </rPr>
      <t xml:space="preserve">
</t>
    </r>
    <r>
      <rPr>
        <b/>
        <sz val="14"/>
        <color rgb="FFFF0000"/>
        <rFont val="Calibri, Arial"/>
      </rPr>
      <t xml:space="preserve">*Link </t>
    </r>
    <r>
      <rPr>
        <b/>
        <sz val="14"/>
        <color rgb="FF000000"/>
        <rFont val="Calibri, Arial"/>
      </rPr>
      <t>Data Cyle Evidence</t>
    </r>
  </si>
  <si>
    <r>
      <rPr>
        <b/>
        <sz val="12"/>
        <color rgb="FFFF0000"/>
        <rFont val="Calibri, Arial"/>
      </rPr>
      <t xml:space="preserve">SPEAK TO:
</t>
    </r>
    <r>
      <rPr>
        <b/>
        <sz val="12"/>
        <color rgb="FF000000"/>
        <rFont val="Calibri, Arial"/>
      </rPr>
      <t>How are you using your ESSA subgroup data in grade level collaborations and PST meetings to increase student achievement?
How are your Coaches connected to this work?
What is your priority moving forward?</t>
    </r>
  </si>
  <si>
    <t>Attendance</t>
  </si>
  <si>
    <r>
      <rPr>
        <b/>
        <sz val="11"/>
        <color rgb="FF000000"/>
        <rFont val="Calibri, Arial"/>
      </rPr>
      <t>Attendance growth</t>
    </r>
    <r>
      <rPr>
        <b/>
        <sz val="11"/>
        <color rgb="FF000000"/>
        <rFont val="Calibri, Arial"/>
      </rPr>
      <t xml:space="preserve"> - Evidence of ongoing interventions and progress monitoring within School Attendance Link. 
*  </t>
    </r>
    <r>
      <rPr>
        <b/>
        <sz val="11"/>
        <color rgb="FFFF0000"/>
        <rFont val="Calibri, Arial"/>
      </rPr>
      <t>Baseline</t>
    </r>
    <r>
      <rPr>
        <b/>
        <sz val="11"/>
        <color rgb="FF000000"/>
        <rFont val="Calibri, Arial"/>
      </rPr>
      <t xml:space="preserve"> score will be 2020-2021 attendance %, 
* </t>
    </r>
    <r>
      <rPr>
        <b/>
        <sz val="11"/>
        <color rgb="FFFF0000"/>
        <rFont val="Calibri, Arial"/>
      </rPr>
      <t xml:space="preserve"> Mid-Year</t>
    </r>
    <r>
      <rPr>
        <b/>
        <sz val="11"/>
        <color rgb="FF000000"/>
        <rFont val="Calibri, Arial"/>
      </rPr>
      <t xml:space="preserve"> will be Dec 2021 attendance %, 
*  </t>
    </r>
    <r>
      <rPr>
        <b/>
        <sz val="11"/>
        <color rgb="FFFF0000"/>
        <rFont val="Calibri, Arial"/>
      </rPr>
      <t>Spring</t>
    </r>
    <r>
      <rPr>
        <b/>
        <sz val="11"/>
        <color rgb="FF000000"/>
        <rFont val="Calibri, Arial"/>
      </rPr>
      <t xml:space="preserve"> will be May 2022 attendance %.</t>
    </r>
  </si>
  <si>
    <t>LINK to ISD Attendance Rates</t>
  </si>
  <si>
    <r>
      <rPr>
        <b/>
        <sz val="11"/>
        <color rgb="FF000000"/>
        <rFont val="Calibri, Arial"/>
      </rPr>
      <t xml:space="preserve">Virtual Students - </t>
    </r>
    <r>
      <rPr>
        <b/>
        <sz val="11"/>
        <color rgb="FF000000"/>
        <rFont val="Calibri, Arial"/>
      </rPr>
      <t xml:space="preserve">
Please populated the following numbers in the columns to the right.  
(T) = Total number of full time virtual students at your building.  
(5 and %) = How many have received a 5 day attendance letter and what percentage of the virtual students does this represent?  
(10 and %) = How many have received a 10 day attendance letter and what percentage of the virtual students does this represent?  
(PST) = How many virtual students have been placed on PST for attendance concerns?  *Home school will need to communicate with the teacher's school for Tier I and II intervention information.</t>
    </r>
  </si>
  <si>
    <t xml:space="preserve">T= 
</t>
  </si>
  <si>
    <r>
      <rPr>
        <b/>
        <sz val="12"/>
        <color rgb="FF000000"/>
        <rFont val="Calibri, Arial"/>
      </rPr>
      <t xml:space="preserve">Line 31 AND 32 - 35 
Fall: </t>
    </r>
    <r>
      <rPr>
        <b/>
        <sz val="12"/>
        <color rgb="FFFF0000"/>
        <rFont val="Calibri, Arial"/>
      </rPr>
      <t xml:space="preserve">Enter data from the end of the prior year.
</t>
    </r>
    <r>
      <rPr>
        <b/>
        <sz val="12"/>
        <color rgb="FF000000"/>
        <rFont val="Calibri, Arial"/>
      </rPr>
      <t>Mid Year and June:</t>
    </r>
    <r>
      <rPr>
        <b/>
        <sz val="12"/>
        <color rgb="FFFF0000"/>
        <rFont val="Calibri, Arial"/>
      </rPr>
      <t xml:space="preserve"> Enter data</t>
    </r>
    <r>
      <rPr>
        <b/>
        <sz val="12"/>
        <color rgb="FF000000"/>
        <rFont val="Calibri, Arial"/>
      </rPr>
      <t xml:space="preserve"> and </t>
    </r>
    <r>
      <rPr>
        <b/>
        <sz val="12"/>
        <color rgb="FFFF0000"/>
        <rFont val="Calibri, Arial"/>
      </rPr>
      <t>color code</t>
    </r>
    <r>
      <rPr>
        <b/>
        <sz val="12"/>
        <color rgb="FF000000"/>
        <rFont val="Calibri, Arial"/>
      </rPr>
      <t xml:space="preserve"> this section according to this guide based on goals you set for each category:
0 - No evidence of improved attendance.
1 - Little evidence of improved attendance.
2 - Some evidence of improved attendance.
3 - Evidence that attendance interventions are effective in moving students from a lower attendance threshold to a higher attendance threshold to achieve building attendance goals. </t>
    </r>
  </si>
  <si>
    <t>5 =
% =</t>
  </si>
  <si>
    <t xml:space="preserve">10 =
% = </t>
  </si>
  <si>
    <t>PST =</t>
  </si>
  <si>
    <t>100-90% Progress Monitoring for Interventions</t>
  </si>
  <si>
    <t>89.9-87.5% Progress Monitoring for Interventions</t>
  </si>
  <si>
    <t>87.4-85% Progress Monitoring for Interventions</t>
  </si>
  <si>
    <t>85-0% Progress Monitoring for Interventions</t>
  </si>
  <si>
    <r>
      <rPr>
        <b/>
        <sz val="12"/>
        <color rgb="FFFF0000"/>
        <rFont val="Calibri, Arial"/>
      </rPr>
      <t xml:space="preserve">SPEAK TO:
</t>
    </r>
    <r>
      <rPr>
        <b/>
        <sz val="12"/>
        <color rgb="FF000000"/>
        <rFont val="Calibri, Arial"/>
      </rPr>
      <t>What are the issues your 0-85% Tier families are facing?  What efforts have you made to support them?
How are you encouraging your students in the 85-89% Tiers to improve their attendance rate?</t>
    </r>
  </si>
  <si>
    <t>Level-specific Indicators</t>
  </si>
  <si>
    <t xml:space="preserve">School-wide  </t>
  </si>
  <si>
    <r>
      <rPr>
        <b/>
        <sz val="12"/>
        <color rgb="FF000000"/>
        <rFont val="Calibri, Arial"/>
      </rPr>
      <t>Promoting a culture of Parent Partnership:</t>
    </r>
    <r>
      <rPr>
        <b/>
        <sz val="12"/>
        <color rgb="FF000000"/>
        <rFont val="Calibri, Arial"/>
      </rPr>
      <t xml:space="preserve">
School continues to gather and consider family feedback to increase ways for parents to understand and support their student's learning </t>
    </r>
  </si>
  <si>
    <r>
      <rPr>
        <b/>
        <sz val="12"/>
        <color rgb="FFFF0000"/>
        <rFont val="Calibri, Arial"/>
      </rPr>
      <t xml:space="preserve">Enter score </t>
    </r>
    <r>
      <rPr>
        <b/>
        <sz val="12"/>
        <color rgb="FF000000"/>
        <rFont val="Calibri, Arial"/>
      </rPr>
      <t xml:space="preserve">and </t>
    </r>
    <r>
      <rPr>
        <b/>
        <sz val="12"/>
        <color rgb="FFFF0000"/>
        <rFont val="Calibri, Arial"/>
      </rPr>
      <t xml:space="preserve">SPEAK TO 
</t>
    </r>
    <r>
      <rPr>
        <b/>
        <sz val="12"/>
        <color rgb="FF000000"/>
        <rFont val="Calibri, Arial"/>
      </rPr>
      <t>GROWTH AREAS STILL NEEDED 
according to this</t>
    </r>
    <r>
      <rPr>
        <b/>
        <sz val="12"/>
        <color rgb="FFFF0000"/>
        <rFont val="Calibri, Arial"/>
      </rPr>
      <t xml:space="preserve"> 
Linked Parent Partnership Scoring Guide</t>
    </r>
  </si>
  <si>
    <t>Seesaw</t>
  </si>
  <si>
    <t xml:space="preserve">Seesaw Implementation </t>
  </si>
  <si>
    <r>
      <rPr>
        <b/>
        <sz val="11"/>
        <color rgb="FFFF0000"/>
        <rFont val="Calibri, Arial"/>
      </rPr>
      <t>Rank</t>
    </r>
    <r>
      <rPr>
        <b/>
        <sz val="11"/>
        <color rgb="FFFF0000"/>
        <rFont val="Calibri, Arial"/>
      </rPr>
      <t xml:space="preserve"> Implementation:
</t>
    </r>
    <r>
      <rPr>
        <b/>
        <sz val="11"/>
        <color rgb="FFFF0000"/>
        <rFont val="Calibri, Arial"/>
      </rPr>
      <t>0= Not started yet
1 = Implementation still in progress and/or less than half of famiies are paired.
2 = Completely embedded, consistent practice and/or at least 70% of families are paired.
3 = All of #2 AND evidence that you have established a TWO way communication system - ex. parents comment on student work.</t>
    </r>
  </si>
  <si>
    <r>
      <rPr>
        <b/>
        <sz val="12"/>
        <color rgb="FFFF0000"/>
        <rFont val="Calibri, Arial"/>
      </rPr>
      <t xml:space="preserve">SPEAK TO:
</t>
    </r>
    <r>
      <rPr>
        <b/>
        <sz val="12"/>
        <color rgb="FF000000"/>
        <rFont val="Calibri, Arial"/>
      </rPr>
      <t>(Fall only)  Based on your latest Parent Survey feedback, what are your plans this year to re-engage families?
Talk about an activity you have already sponsored this year and the impact it had on supporting learning through Parent Partnerships.
What has been the best outcome of a building-wide implementation of Seesaw?
(Spring only) In which area of the scoring guide did your team improve the most? What do you attribute this to?</t>
    </r>
  </si>
  <si>
    <t>Building SMART Goals</t>
  </si>
  <si>
    <t>Academic:  READING</t>
  </si>
  <si>
    <r>
      <rPr>
        <b/>
        <sz val="12"/>
        <color rgb="FF000000"/>
        <rFont val="Calibri, Arial"/>
      </rPr>
      <t xml:space="preserve">Fall:  </t>
    </r>
    <r>
      <rPr>
        <b/>
        <sz val="12"/>
        <color rgb="FFFF0000"/>
        <rFont val="Calibri, Arial"/>
      </rPr>
      <t xml:space="preserve">Enter </t>
    </r>
    <r>
      <rPr>
        <b/>
        <sz val="12"/>
        <color rgb="FF000000"/>
        <rFont val="Calibri, Arial"/>
      </rPr>
      <t xml:space="preserve">SMART goals and 
</t>
    </r>
    <r>
      <rPr>
        <b/>
        <sz val="12"/>
        <color rgb="FFFF0000"/>
        <rFont val="Calibri, Arial"/>
      </rPr>
      <t xml:space="preserve">Enter </t>
    </r>
    <r>
      <rPr>
        <b/>
        <sz val="12"/>
        <color rgb="FF000000"/>
        <rFont val="Calibri, Arial"/>
      </rPr>
      <t xml:space="preserve">Baseline data 
Mid Year and Spring:  </t>
    </r>
    <r>
      <rPr>
        <b/>
        <sz val="12"/>
        <color rgb="FFFF0000"/>
        <rFont val="Calibri, Arial"/>
      </rPr>
      <t>Enter data</t>
    </r>
    <r>
      <rPr>
        <b/>
        <sz val="12"/>
        <color rgb="FF000000"/>
        <rFont val="Calibri, Arial"/>
      </rPr>
      <t xml:space="preserve"> and </t>
    </r>
    <r>
      <rPr>
        <b/>
        <sz val="12"/>
        <color rgb="FFFF0000"/>
        <rFont val="Calibri, Arial"/>
      </rPr>
      <t xml:space="preserve">color code </t>
    </r>
    <r>
      <rPr>
        <b/>
        <sz val="12"/>
        <color rgb="FF000000"/>
        <rFont val="Calibri, Arial"/>
      </rPr>
      <t xml:space="preserve">using the key below showing movement toward the goal.
</t>
    </r>
    <r>
      <rPr>
        <b/>
        <sz val="12"/>
        <color rgb="FFFF0000"/>
        <rFont val="Calibri, Arial"/>
      </rPr>
      <t>Red = lower than the fall score</t>
    </r>
    <r>
      <rPr>
        <b/>
        <sz val="12"/>
        <color rgb="FF000000"/>
        <rFont val="Calibri, Arial"/>
      </rPr>
      <t xml:space="preserve">
Yellow = equal or gain of up to 2%
</t>
    </r>
    <r>
      <rPr>
        <b/>
        <sz val="12"/>
        <color rgb="FF92D050"/>
        <rFont val="Calibri, Arial"/>
      </rPr>
      <t xml:space="preserve">Green = 3% gain or greater </t>
    </r>
  </si>
  <si>
    <t>Academic:  MATH</t>
  </si>
  <si>
    <r>
      <rPr>
        <b/>
        <sz val="12"/>
        <color rgb="FFFF0000"/>
        <rFont val="Calibri, Arial"/>
      </rPr>
      <t xml:space="preserve">SPEAK TO:
</t>
    </r>
    <r>
      <rPr>
        <b/>
        <sz val="12"/>
        <color rgb="FF000000"/>
        <rFont val="Calibri, Arial"/>
      </rPr>
      <t>How did you determine the goals you have shared?  Which do you perceive to be the most challenging?  
What are your plans to create a sense of urgency around this goal and actions steps?
How can we support you?
What are you already celebrating?</t>
    </r>
  </si>
  <si>
    <t>Elementary Scorecard 2021-22</t>
  </si>
  <si>
    <r>
      <rPr>
        <sz val="12"/>
        <color rgb="FF000000"/>
        <rFont val="Calibri"/>
      </rPr>
      <t xml:space="preserve">
</t>
    </r>
    <r>
      <rPr>
        <b/>
        <sz val="12"/>
        <color rgb="FF000000"/>
        <rFont val="Calibri"/>
      </rPr>
      <t xml:space="preserve">* </t>
    </r>
    <r>
      <rPr>
        <b/>
        <sz val="12"/>
        <color rgb="FFFF0000"/>
        <rFont val="Calibri"/>
      </rPr>
      <t xml:space="preserve">Rank </t>
    </r>
    <r>
      <rPr>
        <b/>
        <sz val="12"/>
        <color rgb="FF000000"/>
        <rFont val="Calibri"/>
      </rPr>
      <t>Initiative Implementation</t>
    </r>
    <r>
      <rPr>
        <sz val="12"/>
        <color rgb="FF000000"/>
        <rFont val="Calibri"/>
      </rPr>
      <t xml:space="preserve">
</t>
    </r>
    <r>
      <rPr>
        <sz val="11"/>
        <color rgb="FF000000"/>
        <rFont val="Calibri"/>
      </rPr>
      <t xml:space="preserve">1 = Beginning to meet consistely twice a week in grade level collaboration, but still working toward classroom application of strategies and use of resources.
2 = Staff can confidently discuss strategies and resources and there is evidence of implementation in many classrooms.
3 = Completely embedded, consistent practice - All staff is confident with new strategies and resources, there is evidence of consistent implementation and data shows growth related to these practices. </t>
    </r>
    <r>
      <rPr>
        <sz val="12"/>
        <color rgb="FF000000"/>
        <rFont val="Calibri"/>
      </rPr>
      <t xml:space="preserve">
</t>
    </r>
    <r>
      <rPr>
        <b/>
        <sz val="12"/>
        <color rgb="FF000000"/>
        <rFont val="Calibri"/>
      </rPr>
      <t xml:space="preserve">* </t>
    </r>
    <r>
      <rPr>
        <b/>
        <sz val="12"/>
        <color rgb="FFFF0000"/>
        <rFont val="Calibri"/>
      </rPr>
      <t>Enter score</t>
    </r>
    <r>
      <rPr>
        <b/>
        <sz val="12"/>
        <color rgb="FF000000"/>
        <rFont val="Calibri"/>
      </rPr>
      <t xml:space="preserve"> and </t>
    </r>
    <r>
      <rPr>
        <b/>
        <sz val="12"/>
        <color rgb="FFFF0000"/>
        <rFont val="Calibri"/>
      </rPr>
      <t>SPEAK TO</t>
    </r>
    <r>
      <rPr>
        <b/>
        <sz val="12"/>
        <color rgb="FF000000"/>
        <rFont val="Calibri"/>
      </rPr>
      <t xml:space="preserve"> GROWTH AREAS STILL NEEDED according to this Linked </t>
    </r>
    <r>
      <rPr>
        <b/>
        <u/>
        <sz val="12"/>
        <color rgb="FF1155CC"/>
        <rFont val="Calibri"/>
      </rPr>
      <t>Building Coach Implementation Scoring Guide</t>
    </r>
    <r>
      <rPr>
        <b/>
        <sz val="12"/>
        <color rgb="FFFF0000"/>
        <rFont val="Calibri"/>
      </rPr>
      <t xml:space="preserve">
</t>
    </r>
    <r>
      <rPr>
        <b/>
        <sz val="12"/>
        <color rgb="FF000000"/>
        <rFont val="Calibri"/>
      </rPr>
      <t xml:space="preserve">* </t>
    </r>
    <r>
      <rPr>
        <b/>
        <u/>
        <sz val="12"/>
        <color rgb="FF1155CC"/>
        <rFont val="Calibri"/>
      </rPr>
      <t>Link to LMS Lesson Plan Documentation</t>
    </r>
    <r>
      <rPr>
        <b/>
        <sz val="12"/>
        <color rgb="FFFF0000"/>
        <rFont val="Calibri"/>
      </rPr>
      <t xml:space="preserve"> Discuss September document
</t>
    </r>
    <r>
      <rPr>
        <b/>
        <sz val="12"/>
        <color rgb="FF000000"/>
        <rFont val="Calibri"/>
      </rPr>
      <t>* Link to Teacher Feedback Survey Data</t>
    </r>
  </si>
  <si>
    <t>Math Model Fidelity</t>
  </si>
  <si>
    <t>In-person and Virtual Staff Implementation</t>
  </si>
  <si>
    <t>Building Coach Impementation Scorecard</t>
  </si>
  <si>
    <t>Library Media Specialists - meeting 20% ESSR funding requirement</t>
  </si>
  <si>
    <t>Assessement of Teacher Need and Consistent Teacher Feedback</t>
  </si>
  <si>
    <r>
      <rPr>
        <b/>
        <sz val="12"/>
        <color rgb="FFFF0000"/>
        <rFont val="Calibri"/>
      </rPr>
      <t>SPEAK TO:</t>
    </r>
    <r>
      <rPr>
        <b/>
        <sz val="12"/>
        <color rgb="FF000000"/>
        <rFont val="Calibri"/>
      </rPr>
      <t xml:space="preserve">
</t>
    </r>
    <r>
      <rPr>
        <sz val="12"/>
        <color rgb="FF000000"/>
        <rFont val="Calibri"/>
      </rPr>
      <t>What are your teachers most proud of so far in regard to implementation of the Literacy Model? Math Model? 
What has been the best outcome of adding the Building Coach to your building staff this year?  
Talk about how your LMS collaborates with grade levels to understand priority standards, and how the documentation is working.
(Fall only) What is your plan for implementing the Impact Cycle?</t>
    </r>
  </si>
  <si>
    <r>
      <rPr>
        <b/>
        <sz val="12"/>
        <color rgb="FFFF0000"/>
        <rFont val="Calibri"/>
      </rPr>
      <t xml:space="preserve">List </t>
    </r>
    <r>
      <rPr>
        <b/>
        <sz val="12"/>
        <color rgb="FF000000"/>
        <rFont val="Calibri"/>
      </rPr>
      <t>Identified Priorities for 
PBIS this Year</t>
    </r>
  </si>
  <si>
    <r>
      <rPr>
        <b/>
        <sz val="12"/>
        <color rgb="FFFF0000"/>
        <rFont val="Calibri"/>
      </rPr>
      <t>List</t>
    </r>
    <r>
      <rPr>
        <b/>
        <sz val="12"/>
        <color rgb="FF000000"/>
        <rFont val="Calibri"/>
      </rPr>
      <t xml:space="preserve"> TSS</t>
    </r>
    <r>
      <rPr>
        <b/>
        <sz val="12"/>
        <color rgb="FFFF0000"/>
        <rFont val="Calibri"/>
      </rPr>
      <t xml:space="preserve"> </t>
    </r>
    <r>
      <rPr>
        <b/>
        <sz val="12"/>
        <color rgb="FF000000"/>
        <rFont val="Calibri"/>
      </rPr>
      <t>Priorities Below</t>
    </r>
  </si>
  <si>
    <r>
      <rPr>
        <b/>
        <sz val="10"/>
        <color rgb="FF000000"/>
        <rFont val="Calibri"/>
      </rPr>
      <t xml:space="preserve">PST </t>
    </r>
    <r>
      <rPr>
        <b/>
        <sz val="9"/>
        <color rgb="FF000000"/>
        <rFont val="Calibri"/>
      </rPr>
      <t>Implementation</t>
    </r>
  </si>
  <si>
    <r>
      <rPr>
        <b/>
        <sz val="11"/>
        <color rgb="FFFF0000"/>
        <rFont val="Calibri"/>
      </rPr>
      <t>LINK</t>
    </r>
    <r>
      <rPr>
        <sz val="11"/>
        <color rgb="FF000000"/>
        <rFont val="Calibri"/>
      </rPr>
      <t xml:space="preserve"> to your implementation documents</t>
    </r>
  </si>
  <si>
    <r>
      <rPr>
        <b/>
        <u/>
        <sz val="12"/>
        <color rgb="FFFF0000"/>
        <rFont val="Calibri"/>
      </rPr>
      <t xml:space="preserve">SPEAK TO </t>
    </r>
    <r>
      <rPr>
        <b/>
        <u/>
        <sz val="12"/>
        <color rgb="FF000000"/>
        <rFont val="Calibri"/>
      </rPr>
      <t xml:space="preserve">
GROWTH AREAS STILL NEEDED 
according to this Linked </t>
    </r>
    <r>
      <rPr>
        <b/>
        <u/>
        <sz val="12"/>
        <color rgb="FFFF0000"/>
        <rFont val="Calibri"/>
      </rPr>
      <t>PST Scoring Guide</t>
    </r>
  </si>
  <si>
    <r>
      <rPr>
        <b/>
        <sz val="11"/>
        <color rgb="FFFF0000"/>
        <rFont val="Calibri"/>
      </rPr>
      <t>LINK</t>
    </r>
    <r>
      <rPr>
        <sz val="11"/>
        <color rgb="FF000000"/>
        <rFont val="Calibri"/>
      </rPr>
      <t xml:space="preserve"> to your implementation documents</t>
    </r>
  </si>
  <si>
    <t>DATA:  What % of current students have educlimber PST tags?</t>
  </si>
  <si>
    <r>
      <rPr>
        <b/>
        <sz val="12"/>
        <color rgb="FF000000"/>
        <rFont val="Calibri"/>
      </rPr>
      <t xml:space="preserve">
</t>
    </r>
    <r>
      <rPr>
        <b/>
        <sz val="12"/>
        <color rgb="FFFF0000"/>
        <rFont val="Calibri"/>
      </rPr>
      <t>LIST</t>
    </r>
    <r>
      <rPr>
        <b/>
        <sz val="12"/>
        <color rgb="FF000000"/>
        <rFont val="Calibri"/>
      </rPr>
      <t xml:space="preserve"> NUMBER OF INCIDENTS
(Use total # of </t>
    </r>
    <r>
      <rPr>
        <b/>
        <sz val="12"/>
        <color rgb="FFFF0000"/>
        <rFont val="Calibri"/>
      </rPr>
      <t>Powerschool incidents</t>
    </r>
    <r>
      <rPr>
        <b/>
        <sz val="12"/>
        <color rgb="FF000000"/>
        <rFont val="Calibri"/>
      </rPr>
      <t>)</t>
    </r>
  </si>
  <si>
    <r>
      <rPr>
        <b/>
        <sz val="12"/>
        <color rgb="FF000000"/>
        <rFont val="Calibri"/>
      </rPr>
      <t xml:space="preserve">SPEAK TO:
</t>
    </r>
    <r>
      <rPr>
        <sz val="12"/>
        <color rgb="FF000000"/>
        <rFont val="Calibri"/>
      </rPr>
      <t>Which MTSS area is of most concern to you at this time?
What is your plan to address this area?</t>
    </r>
  </si>
  <si>
    <t>ESSA Subgroup Growth
aREADING</t>
  </si>
  <si>
    <r>
      <rPr>
        <b/>
        <sz val="14"/>
        <color rgb="FF000000"/>
        <rFont val="Calibri"/>
      </rPr>
      <t>aREADING</t>
    </r>
    <r>
      <rPr>
        <b/>
        <sz val="12"/>
        <color rgb="FF0000FF"/>
        <rFont val="Calibri"/>
      </rPr>
      <t xml:space="preserve">
</t>
    </r>
    <r>
      <rPr>
        <b/>
        <sz val="12"/>
        <color rgb="FF000000"/>
        <rFont val="Calibri"/>
      </rPr>
      <t xml:space="preserve">Fall:  </t>
    </r>
    <r>
      <rPr>
        <b/>
        <sz val="12"/>
        <color rgb="FFFF0000"/>
        <rFont val="Calibri"/>
      </rPr>
      <t xml:space="preserve">Enter % </t>
    </r>
    <r>
      <rPr>
        <b/>
        <sz val="12"/>
        <color rgb="FF000000"/>
        <rFont val="Calibri"/>
      </rPr>
      <t>from educlimber of At/Above 50th %tile</t>
    </r>
    <r>
      <rPr>
        <b/>
        <sz val="12"/>
        <color rgb="FF0000FF"/>
        <rFont val="Calibri"/>
      </rPr>
      <t xml:space="preserve">
</t>
    </r>
    <r>
      <rPr>
        <b/>
        <sz val="12"/>
        <color rgb="FF000000"/>
        <rFont val="Calibri"/>
      </rPr>
      <t xml:space="preserve">Mid Year and Spring:  </t>
    </r>
    <r>
      <rPr>
        <b/>
        <sz val="12"/>
        <color rgb="FFFF0000"/>
        <rFont val="Calibri"/>
      </rPr>
      <t>Enter %</t>
    </r>
    <r>
      <rPr>
        <b/>
        <sz val="12"/>
        <color rgb="FF000000"/>
        <rFont val="Calibri"/>
      </rPr>
      <t xml:space="preserve"> and </t>
    </r>
    <r>
      <rPr>
        <b/>
        <sz val="12"/>
        <color rgb="FFFF0000"/>
        <rFont val="Calibri"/>
      </rPr>
      <t>Color code</t>
    </r>
    <r>
      <rPr>
        <b/>
        <sz val="12"/>
        <color rgb="FF000000"/>
        <rFont val="Calibri"/>
      </rPr>
      <t xml:space="preserve"> using key below:
</t>
    </r>
    <r>
      <rPr>
        <b/>
        <sz val="12"/>
        <color rgb="FF0000FF"/>
        <rFont val="Calibri"/>
      </rPr>
      <t xml:space="preserve">
</t>
    </r>
    <r>
      <rPr>
        <b/>
        <sz val="12"/>
        <color rgb="FFFF0000"/>
        <rFont val="Calibri"/>
      </rPr>
      <t xml:space="preserve">Red = lower than the fall score
</t>
    </r>
    <r>
      <rPr>
        <b/>
        <sz val="12"/>
        <color rgb="FFFF9900"/>
        <rFont val="Calibri"/>
      </rPr>
      <t>Yellow = equal or gain of up to 2%</t>
    </r>
    <r>
      <rPr>
        <b/>
        <sz val="12"/>
        <color rgb="FF000000"/>
        <rFont val="Calibri"/>
      </rPr>
      <t xml:space="preserve">
</t>
    </r>
    <r>
      <rPr>
        <b/>
        <sz val="12"/>
        <color rgb="FF38761D"/>
        <rFont val="Calibri"/>
      </rPr>
      <t xml:space="preserve">Green = 3% gain or greater </t>
    </r>
    <r>
      <rPr>
        <b/>
        <sz val="12"/>
        <color rgb="FF92D050"/>
        <rFont val="Calibri"/>
      </rPr>
      <t xml:space="preserve">
</t>
    </r>
    <r>
      <rPr>
        <b/>
        <sz val="14"/>
        <color rgb="FFFF0000"/>
        <rFont val="Calibri"/>
      </rPr>
      <t xml:space="preserve">*Link </t>
    </r>
    <r>
      <rPr>
        <b/>
        <sz val="14"/>
        <color rgb="FF000000"/>
        <rFont val="Calibri"/>
      </rPr>
      <t>Data Cyle Evidence</t>
    </r>
    <r>
      <rPr>
        <b/>
        <sz val="12"/>
        <color rgb="FFFF0000"/>
        <rFont val="Calibri"/>
      </rPr>
      <t xml:space="preserve">
</t>
    </r>
  </si>
  <si>
    <t>ESSA Subgroup Growth
aMATH</t>
  </si>
  <si>
    <r>
      <rPr>
        <b/>
        <sz val="14"/>
        <color rgb="FF000000"/>
        <rFont val="Calibri"/>
      </rPr>
      <t>aMATH</t>
    </r>
    <r>
      <rPr>
        <b/>
        <sz val="14"/>
        <color rgb="FF0000FF"/>
        <rFont val="Calibri"/>
      </rPr>
      <t xml:space="preserve">
</t>
    </r>
    <r>
      <rPr>
        <b/>
        <sz val="12"/>
        <color rgb="FF000000"/>
        <rFont val="Calibri"/>
      </rPr>
      <t xml:space="preserve">Fall:  </t>
    </r>
    <r>
      <rPr>
        <b/>
        <sz val="12"/>
        <color rgb="FFFF0000"/>
        <rFont val="Calibri"/>
      </rPr>
      <t xml:space="preserve">Enter % </t>
    </r>
    <r>
      <rPr>
        <b/>
        <sz val="12"/>
        <color rgb="FF000000"/>
        <rFont val="Calibri"/>
      </rPr>
      <t>from educlimber of At/Above 50th %tile</t>
    </r>
    <r>
      <rPr>
        <b/>
        <sz val="12"/>
        <color rgb="FF0000FF"/>
        <rFont val="Calibri"/>
      </rPr>
      <t xml:space="preserve">
</t>
    </r>
    <r>
      <rPr>
        <b/>
        <sz val="12"/>
        <color rgb="FF000000"/>
        <rFont val="Calibri"/>
      </rPr>
      <t xml:space="preserve">Mid Year and Spring:  Enter % and Color code using key below:
</t>
    </r>
    <r>
      <rPr>
        <b/>
        <sz val="12"/>
        <color rgb="FF0000FF"/>
        <rFont val="Calibri"/>
      </rPr>
      <t xml:space="preserve">
</t>
    </r>
    <r>
      <rPr>
        <b/>
        <sz val="12"/>
        <color rgb="FFFF0000"/>
        <rFont val="Calibri"/>
      </rPr>
      <t>Red = lower than the fall score</t>
    </r>
    <r>
      <rPr>
        <b/>
        <sz val="12"/>
        <color rgb="FF0000FF"/>
        <rFont val="Calibri"/>
      </rPr>
      <t xml:space="preserve">
</t>
    </r>
    <r>
      <rPr>
        <b/>
        <sz val="12"/>
        <color rgb="FFFF9900"/>
        <rFont val="Calibri"/>
      </rPr>
      <t>Yellow = equal or gain of up to 2%</t>
    </r>
    <r>
      <rPr>
        <b/>
        <sz val="12"/>
        <color rgb="FF0000FF"/>
        <rFont val="Calibri"/>
      </rPr>
      <t xml:space="preserve">
</t>
    </r>
    <r>
      <rPr>
        <b/>
        <sz val="12"/>
        <color rgb="FF38761D"/>
        <rFont val="Calibri"/>
      </rPr>
      <t xml:space="preserve">Green = 3% gain or greater </t>
    </r>
    <r>
      <rPr>
        <b/>
        <sz val="12"/>
        <color rgb="FF0000FF"/>
        <rFont val="Calibri"/>
      </rPr>
      <t xml:space="preserve">
</t>
    </r>
    <r>
      <rPr>
        <b/>
        <sz val="14"/>
        <color rgb="FFFF0000"/>
        <rFont val="Calibri"/>
      </rPr>
      <t xml:space="preserve">*Link </t>
    </r>
    <r>
      <rPr>
        <b/>
        <sz val="14"/>
        <color rgb="FF000000"/>
        <rFont val="Calibri"/>
      </rPr>
      <t>Data Cyle Evidence</t>
    </r>
  </si>
  <si>
    <r>
      <rPr>
        <b/>
        <sz val="12"/>
        <color rgb="FF000000"/>
        <rFont val="Calibri"/>
      </rPr>
      <t xml:space="preserve">SPEAK TO:
</t>
    </r>
    <r>
      <rPr>
        <sz val="12"/>
        <color rgb="FF000000"/>
        <rFont val="Calibri"/>
      </rPr>
      <t>How are you using your ESSA subgroup data in grade level collaborations and PST meetings to increase student achievement?
How is your Building Coach connected to this work?
What is your priority moving forward?</t>
    </r>
  </si>
  <si>
    <r>
      <rPr>
        <b/>
        <sz val="11"/>
        <color rgb="FF000000"/>
        <rFont val="Calibri"/>
      </rPr>
      <t>Attendance growth</t>
    </r>
    <r>
      <rPr>
        <sz val="11"/>
        <color rgb="FF000000"/>
        <rFont val="Calibri"/>
      </rPr>
      <t xml:space="preserve"> - Evidence of ongoing interventions and progress monitoring within School Attendance Link. 
*  </t>
    </r>
    <r>
      <rPr>
        <b/>
        <sz val="11"/>
        <color rgb="FFFF0000"/>
        <rFont val="Calibri"/>
      </rPr>
      <t>Baseline</t>
    </r>
    <r>
      <rPr>
        <sz val="11"/>
        <color rgb="FF000000"/>
        <rFont val="Calibri"/>
      </rPr>
      <t xml:space="preserve"> score will be 2020-2021 attendance %, 
* </t>
    </r>
    <r>
      <rPr>
        <b/>
        <sz val="11"/>
        <color rgb="FFFF0000"/>
        <rFont val="Calibri"/>
      </rPr>
      <t xml:space="preserve"> Mid-Year</t>
    </r>
    <r>
      <rPr>
        <sz val="11"/>
        <color rgb="FF000000"/>
        <rFont val="Calibri"/>
      </rPr>
      <t xml:space="preserve"> will be Dec 2021 attendance %, 
*  </t>
    </r>
    <r>
      <rPr>
        <b/>
        <sz val="11"/>
        <color rgb="FFFF0000"/>
        <rFont val="Calibri"/>
      </rPr>
      <t>Spring</t>
    </r>
    <r>
      <rPr>
        <sz val="11"/>
        <color rgb="FF000000"/>
        <rFont val="Calibri"/>
      </rPr>
      <t xml:space="preserve"> will be May 2022 attendance %.</t>
    </r>
  </si>
  <si>
    <r>
      <rPr>
        <b/>
        <sz val="10"/>
        <color rgb="FF000000"/>
        <rFont val="Calibri"/>
      </rPr>
      <t xml:space="preserve">Virtual Students - </t>
    </r>
    <r>
      <rPr>
        <sz val="10"/>
        <color rgb="FF000000"/>
        <rFont val="Calibri"/>
      </rPr>
      <t xml:space="preserve">
Please populated the following numbers in the columns to the right.  
(T) = Total number of full time virtual students at your building.  
(5 and %) = How many have received a 5 day attendance letter and what percentage of the virtual students does this represent?  
(10 and %) = How many have received a 10 day attendance letter and what percentage of the virtual students does this represent?  
(PST) = How many virtual students have been placed on PST for attendance concerns?  *Home school will need to communicate with the teacher's school for Tier I and II intervention information.</t>
    </r>
  </si>
  <si>
    <r>
      <rPr>
        <b/>
        <sz val="12"/>
        <color rgb="FF000000"/>
        <rFont val="Calibri"/>
      </rPr>
      <t xml:space="preserve">Line 31 AND 32 - 35 
Fall: </t>
    </r>
    <r>
      <rPr>
        <b/>
        <sz val="12"/>
        <color rgb="FFFF0000"/>
        <rFont val="Calibri"/>
      </rPr>
      <t xml:space="preserve">Enter data from the end of the prior year.
</t>
    </r>
    <r>
      <rPr>
        <b/>
        <sz val="12"/>
        <color rgb="FF000000"/>
        <rFont val="Calibri"/>
      </rPr>
      <t>Mid Year and June:</t>
    </r>
    <r>
      <rPr>
        <b/>
        <sz val="12"/>
        <color rgb="FFFF0000"/>
        <rFont val="Calibri"/>
      </rPr>
      <t xml:space="preserve"> Enter data</t>
    </r>
    <r>
      <rPr>
        <b/>
        <sz val="12"/>
        <color rgb="FF000000"/>
        <rFont val="Calibri"/>
      </rPr>
      <t xml:space="preserve"> and </t>
    </r>
    <r>
      <rPr>
        <b/>
        <sz val="12"/>
        <color rgb="FFFF0000"/>
        <rFont val="Calibri"/>
      </rPr>
      <t>color code</t>
    </r>
    <r>
      <rPr>
        <b/>
        <sz val="12"/>
        <color rgb="FF000000"/>
        <rFont val="Calibri"/>
      </rPr>
      <t xml:space="preserve"> this section according to this guide based on goals you set for each category:
</t>
    </r>
    <r>
      <rPr>
        <sz val="12"/>
        <color rgb="FF000000"/>
        <rFont val="Calibri"/>
      </rPr>
      <t xml:space="preserve">
</t>
    </r>
    <r>
      <rPr>
        <b/>
        <sz val="12"/>
        <color rgb="FF000000"/>
        <rFont val="Calibri"/>
      </rPr>
      <t>0</t>
    </r>
    <r>
      <rPr>
        <sz val="12"/>
        <color rgb="FF000000"/>
        <rFont val="Calibri"/>
      </rPr>
      <t xml:space="preserve"> - No evidence of improved attendance.
</t>
    </r>
    <r>
      <rPr>
        <b/>
        <sz val="12"/>
        <color rgb="FF000000"/>
        <rFont val="Calibri"/>
      </rPr>
      <t>1</t>
    </r>
    <r>
      <rPr>
        <sz val="12"/>
        <color rgb="FF000000"/>
        <rFont val="Calibri"/>
      </rPr>
      <t xml:space="preserve"> - Little evidence of improved attendance.
</t>
    </r>
    <r>
      <rPr>
        <b/>
        <sz val="12"/>
        <color rgb="FF000000"/>
        <rFont val="Calibri"/>
      </rPr>
      <t>2</t>
    </r>
    <r>
      <rPr>
        <sz val="12"/>
        <color rgb="FF000000"/>
        <rFont val="Calibri"/>
      </rPr>
      <t xml:space="preserve"> - Some evidence of improved attendance.
</t>
    </r>
    <r>
      <rPr>
        <b/>
        <sz val="12"/>
        <color rgb="FF000000"/>
        <rFont val="Calibri"/>
      </rPr>
      <t>3</t>
    </r>
    <r>
      <rPr>
        <sz val="12"/>
        <color rgb="FF000000"/>
        <rFont val="Calibri"/>
      </rPr>
      <t xml:space="preserve"> - Evidence that attendance interventions are effective in moving students from a lower attendance threshold to a higher attendance threshold to achieve building attendance goals. </t>
    </r>
  </si>
  <si>
    <r>
      <rPr>
        <b/>
        <sz val="12"/>
        <color rgb="FF000000"/>
        <rFont val="Calibri"/>
      </rPr>
      <t xml:space="preserve">SPEAK TO:
</t>
    </r>
    <r>
      <rPr>
        <sz val="12"/>
        <color rgb="FF000000"/>
        <rFont val="Calibri"/>
      </rPr>
      <t>What are the issues your 0-85% Tier families are facing?  What efforts have you made to support them?
How are you encouraging your students in the 85-89% Tiers to improve their attendance rate?</t>
    </r>
  </si>
  <si>
    <t>School-wide Title</t>
  </si>
  <si>
    <r>
      <rPr>
        <b/>
        <sz val="12"/>
        <color rgb="FF000000"/>
        <rFont val="Calibri"/>
      </rPr>
      <t>Promoting a culture of Parent Partnership:</t>
    </r>
    <r>
      <rPr>
        <sz val="12"/>
        <color rgb="FF000000"/>
        <rFont val="Calibri"/>
      </rPr>
      <t xml:space="preserve">
School continues to gather and consider family feedback to increase ways for parents to understand and support their student's learning </t>
    </r>
  </si>
  <si>
    <r>
      <rPr>
        <b/>
        <sz val="12"/>
        <color rgb="FFFF0000"/>
        <rFont val="Calibri"/>
      </rPr>
      <t xml:space="preserve">Enter score </t>
    </r>
    <r>
      <rPr>
        <b/>
        <sz val="12"/>
        <color rgb="FF000000"/>
        <rFont val="Calibri"/>
      </rPr>
      <t xml:space="preserve">and </t>
    </r>
    <r>
      <rPr>
        <b/>
        <sz val="12"/>
        <color rgb="FFFF0000"/>
        <rFont val="Calibri"/>
      </rPr>
      <t xml:space="preserve">SPEAK TO 
</t>
    </r>
    <r>
      <rPr>
        <b/>
        <sz val="12"/>
        <color rgb="FF000000"/>
        <rFont val="Calibri"/>
      </rPr>
      <t>GROWTH AREAS STILL NEEDED 
according to this</t>
    </r>
    <r>
      <rPr>
        <b/>
        <sz val="12"/>
        <color rgb="FFFF0000"/>
        <rFont val="Calibri"/>
      </rPr>
      <t xml:space="preserve"> 
</t>
    </r>
    <r>
      <rPr>
        <b/>
        <u/>
        <sz val="12"/>
        <color rgb="FF1155CC"/>
        <rFont val="Calibri"/>
      </rPr>
      <t>Linked Parent Partnership Scoring Guide</t>
    </r>
  </si>
  <si>
    <r>
      <rPr>
        <b/>
        <sz val="12"/>
        <color rgb="FFFF0000"/>
        <rFont val="Calibri"/>
      </rPr>
      <t>Rank</t>
    </r>
    <r>
      <rPr>
        <b/>
        <sz val="12"/>
        <rFont val="Calibri"/>
      </rPr>
      <t xml:space="preserve"> Implementation:
</t>
    </r>
    <r>
      <rPr>
        <sz val="12"/>
        <rFont val="Calibri"/>
      </rPr>
      <t>0= Not started yet
1 = Implementation still in progress and/or less than half of famiies are paired.
2 = Completely embedded, consistent practice and/or at least 70% of families are paired.
3 = All of #2 AND evidence that you have established a TWO way communication system - ex. parents comment on student work.</t>
    </r>
  </si>
  <si>
    <r>
      <rPr>
        <b/>
        <sz val="12"/>
        <color rgb="FF000000"/>
        <rFont val="Calibri"/>
      </rPr>
      <t xml:space="preserve">SPEAK TO:
</t>
    </r>
    <r>
      <rPr>
        <sz val="12"/>
        <color rgb="FF000000"/>
        <rFont val="Calibri"/>
      </rPr>
      <t>(Fall only)  Based on your latest Parent Survey feedback, what are your plans this year to re-engage families?
Talk about an activity you have already sponsored this year and the impact it had on supporting learning through Parent Partnerships.
What has been the best outcome of a building-wide implementation of Seesaw?
(Spring only) In which area of the scoring guide did your team improve the most? What do you attribute this to?</t>
    </r>
  </si>
  <si>
    <r>
      <rPr>
        <b/>
        <sz val="12"/>
        <color rgb="FF000000"/>
        <rFont val="Calibri"/>
      </rPr>
      <t xml:space="preserve">Fall:  </t>
    </r>
    <r>
      <rPr>
        <b/>
        <sz val="12"/>
        <color rgb="FFFF0000"/>
        <rFont val="Calibri"/>
      </rPr>
      <t xml:space="preserve">Enter </t>
    </r>
    <r>
      <rPr>
        <b/>
        <sz val="12"/>
        <color rgb="FF000000"/>
        <rFont val="Calibri"/>
      </rPr>
      <t xml:space="preserve">SMART goals and 
</t>
    </r>
    <r>
      <rPr>
        <b/>
        <sz val="12"/>
        <color rgb="FFFF0000"/>
        <rFont val="Calibri"/>
      </rPr>
      <t xml:space="preserve">Enter </t>
    </r>
    <r>
      <rPr>
        <b/>
        <sz val="12"/>
        <color rgb="FF000000"/>
        <rFont val="Calibri"/>
      </rPr>
      <t xml:space="preserve">Baseline data 
Mid Year and Spring:  </t>
    </r>
    <r>
      <rPr>
        <b/>
        <sz val="12"/>
        <color rgb="FFFF0000"/>
        <rFont val="Calibri"/>
      </rPr>
      <t>Enter data</t>
    </r>
    <r>
      <rPr>
        <b/>
        <sz val="12"/>
        <color rgb="FF000000"/>
        <rFont val="Calibri"/>
      </rPr>
      <t xml:space="preserve"> and </t>
    </r>
    <r>
      <rPr>
        <b/>
        <sz val="12"/>
        <color rgb="FFFF0000"/>
        <rFont val="Calibri"/>
      </rPr>
      <t xml:space="preserve">color code </t>
    </r>
    <r>
      <rPr>
        <b/>
        <sz val="12"/>
        <color rgb="FF000000"/>
        <rFont val="Calibri"/>
      </rPr>
      <t xml:space="preserve">using the key below showing movement toward the goal.
</t>
    </r>
    <r>
      <rPr>
        <b/>
        <sz val="12"/>
        <color rgb="FFFF0000"/>
        <rFont val="Calibri"/>
      </rPr>
      <t>Red = lower than the fall score</t>
    </r>
    <r>
      <rPr>
        <b/>
        <sz val="12"/>
        <color rgb="FF000000"/>
        <rFont val="Calibri"/>
      </rPr>
      <t xml:space="preserve">
Yellow = equal or gain of up to 2%
</t>
    </r>
    <r>
      <rPr>
        <b/>
        <sz val="12"/>
        <color rgb="FF92D050"/>
        <rFont val="Calibri"/>
      </rPr>
      <t xml:space="preserve">Green = 3% gain or greater </t>
    </r>
  </si>
  <si>
    <r>
      <rPr>
        <b/>
        <sz val="12"/>
        <color rgb="FF000000"/>
        <rFont val="Calibri"/>
      </rPr>
      <t xml:space="preserve">SPEAK TO:
</t>
    </r>
    <r>
      <rPr>
        <sz val="12"/>
        <color rgb="FF000000"/>
        <rFont val="Calibri"/>
      </rPr>
      <t>How did you determine the goals you have shared?
Which do you perceive to be the most challenging?  
What are your plans to create a sense of urgency around this goal and actions steps?
How can we support you?
What are you already celebrating?</t>
    </r>
  </si>
  <si>
    <t>Elementary with Early Education Scorecard 2021-22</t>
  </si>
  <si>
    <t>Early Ed Literacy Model Fidelity</t>
  </si>
  <si>
    <r>
      <rPr>
        <sz val="12"/>
        <color rgb="FF000000"/>
        <rFont val="Calibri"/>
      </rPr>
      <t xml:space="preserve">
</t>
    </r>
    <r>
      <rPr>
        <b/>
        <sz val="12"/>
        <color rgb="FF000000"/>
        <rFont val="Calibri"/>
      </rPr>
      <t xml:space="preserve">* </t>
    </r>
    <r>
      <rPr>
        <b/>
        <sz val="12"/>
        <color rgb="FFFF0000"/>
        <rFont val="Calibri"/>
      </rPr>
      <t xml:space="preserve">Rank </t>
    </r>
    <r>
      <rPr>
        <b/>
        <sz val="12"/>
        <color rgb="FF000000"/>
        <rFont val="Calibri"/>
      </rPr>
      <t>Initiative Implementation</t>
    </r>
    <r>
      <rPr>
        <sz val="12"/>
        <color rgb="FF000000"/>
        <rFont val="Calibri"/>
      </rPr>
      <t xml:space="preserve">
</t>
    </r>
    <r>
      <rPr>
        <sz val="11"/>
        <color rgb="FF000000"/>
        <rFont val="Calibri"/>
      </rPr>
      <t xml:space="preserve">1 = Beginning to meet consistely twice a week in grade level collaboration, but still working toward classroom application of strategies and use of resources.
2 = Staff can confidently discuss strategies and resources and there is evidence of implementation in many classrooms.
3 = Completely embedded, consistent practice - All staff is confident with new strategies and resources, there is evidence of consistent implementation and data shows growth related to these practices. </t>
    </r>
    <r>
      <rPr>
        <sz val="12"/>
        <color rgb="FF000000"/>
        <rFont val="Calibri"/>
      </rPr>
      <t xml:space="preserve">
</t>
    </r>
    <r>
      <rPr>
        <b/>
        <sz val="12"/>
        <color rgb="FF000000"/>
        <rFont val="Calibri"/>
      </rPr>
      <t xml:space="preserve">* </t>
    </r>
    <r>
      <rPr>
        <b/>
        <sz val="12"/>
        <color rgb="FFFF0000"/>
        <rFont val="Calibri"/>
      </rPr>
      <t>Enter score</t>
    </r>
    <r>
      <rPr>
        <b/>
        <sz val="12"/>
        <color rgb="FF000000"/>
        <rFont val="Calibri"/>
      </rPr>
      <t xml:space="preserve"> and </t>
    </r>
    <r>
      <rPr>
        <b/>
        <sz val="12"/>
        <color rgb="FFFF0000"/>
        <rFont val="Calibri"/>
      </rPr>
      <t>SPEAK TO</t>
    </r>
    <r>
      <rPr>
        <b/>
        <sz val="12"/>
        <color rgb="FF000000"/>
        <rFont val="Calibri"/>
      </rPr>
      <t xml:space="preserve"> GROWTH AREAS STILL NEEDED according to this Linked </t>
    </r>
    <r>
      <rPr>
        <b/>
        <u/>
        <sz val="12"/>
        <color rgb="FF1155CC"/>
        <rFont val="Calibri"/>
      </rPr>
      <t>Building Coach Implementation Scoring Guide</t>
    </r>
    <r>
      <rPr>
        <b/>
        <sz val="12"/>
        <color rgb="FFFF0000"/>
        <rFont val="Calibri"/>
      </rPr>
      <t xml:space="preserve">
</t>
    </r>
    <r>
      <rPr>
        <b/>
        <sz val="12"/>
        <color rgb="FF000000"/>
        <rFont val="Calibri"/>
      </rPr>
      <t xml:space="preserve">* </t>
    </r>
    <r>
      <rPr>
        <b/>
        <u/>
        <sz val="12"/>
        <color rgb="FF1155CC"/>
        <rFont val="Calibri"/>
      </rPr>
      <t>Link to LMS Lesson Plan Documentation</t>
    </r>
    <r>
      <rPr>
        <b/>
        <sz val="12"/>
        <color rgb="FFFF0000"/>
        <rFont val="Calibri"/>
      </rPr>
      <t xml:space="preserve"> Discuss September document
</t>
    </r>
    <r>
      <rPr>
        <b/>
        <sz val="12"/>
        <color rgb="FF000000"/>
        <rFont val="Calibri"/>
      </rPr>
      <t>* Link to Teacher Feedback Survey Data</t>
    </r>
  </si>
  <si>
    <t>Early Ed Assessment Fidelity</t>
  </si>
  <si>
    <t>Elementary Literacy Model Fidelity</t>
  </si>
  <si>
    <t>Elementary Math Model Fidelity</t>
  </si>
  <si>
    <r>
      <rPr>
        <b/>
        <sz val="12"/>
        <color rgb="FFFF0000"/>
        <rFont val="Calibri"/>
      </rPr>
      <t>SPEAK TO:</t>
    </r>
    <r>
      <rPr>
        <b/>
        <sz val="12"/>
        <color rgb="FF000000"/>
        <rFont val="Calibri"/>
      </rPr>
      <t xml:space="preserve">
</t>
    </r>
    <r>
      <rPr>
        <sz val="12"/>
        <color rgb="FF000000"/>
        <rFont val="Calibri"/>
      </rPr>
      <t>What are your teachers most proud of so far in regard to implementation of the Literacy Model? Math Model? 
What areas of Early Education implementation need support in your building?
What has been the best outcome of adding the Building Coach to your building staff this year?  
Talk about how your LMS collaborates with grade levels to understand priority standards, and how the documentation is working.
(Fall only) What is your plan for implementing the Impact Cycle?</t>
    </r>
  </si>
  <si>
    <r>
      <rPr>
        <b/>
        <sz val="12"/>
        <color rgb="FFFF0000"/>
        <rFont val="Calibri"/>
      </rPr>
      <t xml:space="preserve">List </t>
    </r>
    <r>
      <rPr>
        <b/>
        <sz val="12"/>
        <color rgb="FF000000"/>
        <rFont val="Calibri"/>
      </rPr>
      <t>Identified Priorities for 
PBIS this Year</t>
    </r>
  </si>
  <si>
    <r>
      <rPr>
        <b/>
        <sz val="12"/>
        <color rgb="FFFF0000"/>
        <rFont val="Calibri"/>
      </rPr>
      <t>List</t>
    </r>
    <r>
      <rPr>
        <b/>
        <sz val="12"/>
        <color rgb="FF000000"/>
        <rFont val="Calibri"/>
      </rPr>
      <t xml:space="preserve"> TSS</t>
    </r>
    <r>
      <rPr>
        <b/>
        <sz val="12"/>
        <color rgb="FFFF0000"/>
        <rFont val="Calibri"/>
      </rPr>
      <t xml:space="preserve"> </t>
    </r>
    <r>
      <rPr>
        <b/>
        <sz val="12"/>
        <color rgb="FF000000"/>
        <rFont val="Calibri"/>
      </rPr>
      <t>Priorities Below</t>
    </r>
  </si>
  <si>
    <r>
      <rPr>
        <b/>
        <sz val="10"/>
        <color rgb="FF000000"/>
        <rFont val="Calibri"/>
      </rPr>
      <t xml:space="preserve">PST </t>
    </r>
    <r>
      <rPr>
        <b/>
        <sz val="9"/>
        <color rgb="FF000000"/>
        <rFont val="Calibri"/>
      </rPr>
      <t>Implementation</t>
    </r>
  </si>
  <si>
    <r>
      <rPr>
        <b/>
        <sz val="11"/>
        <color rgb="FFFF0000"/>
        <rFont val="Calibri"/>
      </rPr>
      <t>LINK</t>
    </r>
    <r>
      <rPr>
        <sz val="11"/>
        <color rgb="FF000000"/>
        <rFont val="Calibri"/>
      </rPr>
      <t xml:space="preserve"> to your implementation documents</t>
    </r>
  </si>
  <si>
    <r>
      <rPr>
        <b/>
        <u/>
        <sz val="12"/>
        <color rgb="FFFF0000"/>
        <rFont val="Calibri"/>
      </rPr>
      <t xml:space="preserve">SPEAK TO </t>
    </r>
    <r>
      <rPr>
        <b/>
        <u/>
        <sz val="12"/>
        <color rgb="FF000000"/>
        <rFont val="Calibri"/>
      </rPr>
      <t xml:space="preserve">
GROWTH AREAS STILL NEEDED 
according to this Linked </t>
    </r>
    <r>
      <rPr>
        <b/>
        <u/>
        <sz val="12"/>
        <color rgb="FFFF0000"/>
        <rFont val="Calibri"/>
      </rPr>
      <t>PST Scoring Guide</t>
    </r>
  </si>
  <si>
    <r>
      <rPr>
        <b/>
        <sz val="11"/>
        <color rgb="FFFF0000"/>
        <rFont val="Calibri"/>
      </rPr>
      <t>LINK</t>
    </r>
    <r>
      <rPr>
        <sz val="11"/>
        <color rgb="FF000000"/>
        <rFont val="Calibri"/>
      </rPr>
      <t xml:space="preserve"> to your implementation documents</t>
    </r>
  </si>
  <si>
    <r>
      <rPr>
        <b/>
        <sz val="12"/>
        <color rgb="FF000000"/>
        <rFont val="Calibri"/>
      </rPr>
      <t xml:space="preserve">
</t>
    </r>
    <r>
      <rPr>
        <b/>
        <sz val="12"/>
        <color rgb="FFFF0000"/>
        <rFont val="Calibri"/>
      </rPr>
      <t>LIST</t>
    </r>
    <r>
      <rPr>
        <b/>
        <sz val="12"/>
        <color rgb="FF000000"/>
        <rFont val="Calibri"/>
      </rPr>
      <t xml:space="preserve"> NUMBER OF INCIDENTS
(Use total # of </t>
    </r>
    <r>
      <rPr>
        <b/>
        <sz val="12"/>
        <color rgb="FFFF0000"/>
        <rFont val="Calibri"/>
      </rPr>
      <t>Powerschool incidents</t>
    </r>
    <r>
      <rPr>
        <b/>
        <sz val="12"/>
        <color rgb="FF000000"/>
        <rFont val="Calibri"/>
      </rPr>
      <t>)</t>
    </r>
  </si>
  <si>
    <r>
      <rPr>
        <b/>
        <sz val="12"/>
        <color rgb="FF000000"/>
        <rFont val="Calibri"/>
      </rPr>
      <t xml:space="preserve">SPEAK TO:
</t>
    </r>
    <r>
      <rPr>
        <sz val="12"/>
        <color rgb="FF000000"/>
        <rFont val="Calibri"/>
      </rPr>
      <t>Which MTSS area is of most concern to you at this time?
What is your plan to address this area?</t>
    </r>
  </si>
  <si>
    <r>
      <rPr>
        <b/>
        <sz val="14"/>
        <color rgb="FF000000"/>
        <rFont val="Calibri"/>
      </rPr>
      <t>aREADING</t>
    </r>
    <r>
      <rPr>
        <b/>
        <sz val="12"/>
        <color rgb="FF0000FF"/>
        <rFont val="Calibri"/>
      </rPr>
      <t xml:space="preserve">
</t>
    </r>
    <r>
      <rPr>
        <b/>
        <sz val="12"/>
        <color rgb="FF000000"/>
        <rFont val="Calibri"/>
      </rPr>
      <t xml:space="preserve">Fall:  </t>
    </r>
    <r>
      <rPr>
        <b/>
        <sz val="12"/>
        <color rgb="FFFF0000"/>
        <rFont val="Calibri"/>
      </rPr>
      <t xml:space="preserve">Enter % </t>
    </r>
    <r>
      <rPr>
        <b/>
        <sz val="12"/>
        <color rgb="FF000000"/>
        <rFont val="Calibri"/>
      </rPr>
      <t>from educlimber of At/Above 50th %tile</t>
    </r>
    <r>
      <rPr>
        <b/>
        <sz val="12"/>
        <color rgb="FF0000FF"/>
        <rFont val="Calibri"/>
      </rPr>
      <t xml:space="preserve">
</t>
    </r>
    <r>
      <rPr>
        <b/>
        <sz val="12"/>
        <color rgb="FF000000"/>
        <rFont val="Calibri"/>
      </rPr>
      <t xml:space="preserve">Mid Year and Spring:  </t>
    </r>
    <r>
      <rPr>
        <b/>
        <sz val="12"/>
        <color rgb="FFFF0000"/>
        <rFont val="Calibri"/>
      </rPr>
      <t>Enter %</t>
    </r>
    <r>
      <rPr>
        <b/>
        <sz val="12"/>
        <color rgb="FF000000"/>
        <rFont val="Calibri"/>
      </rPr>
      <t xml:space="preserve"> and </t>
    </r>
    <r>
      <rPr>
        <b/>
        <sz val="12"/>
        <color rgb="FFFF0000"/>
        <rFont val="Calibri"/>
      </rPr>
      <t>Color code</t>
    </r>
    <r>
      <rPr>
        <b/>
        <sz val="12"/>
        <color rgb="FF000000"/>
        <rFont val="Calibri"/>
      </rPr>
      <t xml:space="preserve"> using key below:
</t>
    </r>
    <r>
      <rPr>
        <b/>
        <sz val="12"/>
        <color rgb="FF0000FF"/>
        <rFont val="Calibri"/>
      </rPr>
      <t xml:space="preserve">
</t>
    </r>
    <r>
      <rPr>
        <b/>
        <sz val="12"/>
        <color rgb="FFFF0000"/>
        <rFont val="Calibri"/>
      </rPr>
      <t xml:space="preserve">Red = lower than the fall score
</t>
    </r>
    <r>
      <rPr>
        <b/>
        <sz val="12"/>
        <color rgb="FFFF9900"/>
        <rFont val="Calibri"/>
      </rPr>
      <t>Yellow = equal or gain of up to 2%</t>
    </r>
    <r>
      <rPr>
        <b/>
        <sz val="12"/>
        <color rgb="FF000000"/>
        <rFont val="Calibri"/>
      </rPr>
      <t xml:space="preserve">
</t>
    </r>
    <r>
      <rPr>
        <b/>
        <sz val="12"/>
        <color rgb="FF38761D"/>
        <rFont val="Calibri"/>
      </rPr>
      <t xml:space="preserve">Green = 3% gain or greater </t>
    </r>
    <r>
      <rPr>
        <b/>
        <sz val="12"/>
        <color rgb="FF92D050"/>
        <rFont val="Calibri"/>
      </rPr>
      <t xml:space="preserve">
</t>
    </r>
    <r>
      <rPr>
        <b/>
        <sz val="14"/>
        <color rgb="FFFF0000"/>
        <rFont val="Calibri"/>
      </rPr>
      <t xml:space="preserve">*Link </t>
    </r>
    <r>
      <rPr>
        <b/>
        <sz val="14"/>
        <color rgb="FF000000"/>
        <rFont val="Calibri"/>
      </rPr>
      <t>Data Cyle Evidence</t>
    </r>
    <r>
      <rPr>
        <b/>
        <sz val="12"/>
        <color rgb="FFFF0000"/>
        <rFont val="Calibri"/>
      </rPr>
      <t xml:space="preserve">
</t>
    </r>
  </si>
  <si>
    <r>
      <rPr>
        <b/>
        <sz val="14"/>
        <color rgb="FF000000"/>
        <rFont val="Calibri"/>
      </rPr>
      <t>aMATH</t>
    </r>
    <r>
      <rPr>
        <b/>
        <sz val="14"/>
        <color rgb="FF0000FF"/>
        <rFont val="Calibri"/>
      </rPr>
      <t xml:space="preserve">
</t>
    </r>
    <r>
      <rPr>
        <b/>
        <sz val="12"/>
        <color rgb="FF000000"/>
        <rFont val="Calibri"/>
      </rPr>
      <t xml:space="preserve">Fall:  </t>
    </r>
    <r>
      <rPr>
        <b/>
        <sz val="12"/>
        <color rgb="FFFF0000"/>
        <rFont val="Calibri"/>
      </rPr>
      <t xml:space="preserve">Enter % </t>
    </r>
    <r>
      <rPr>
        <b/>
        <sz val="12"/>
        <color rgb="FF000000"/>
        <rFont val="Calibri"/>
      </rPr>
      <t>from educlimber of At/Above 50th %tile</t>
    </r>
    <r>
      <rPr>
        <b/>
        <sz val="12"/>
        <color rgb="FF0000FF"/>
        <rFont val="Calibri"/>
      </rPr>
      <t xml:space="preserve">
</t>
    </r>
    <r>
      <rPr>
        <b/>
        <sz val="12"/>
        <color rgb="FF000000"/>
        <rFont val="Calibri"/>
      </rPr>
      <t xml:space="preserve">Mid Year and Spring:  Enter % and Color code using key below:
</t>
    </r>
    <r>
      <rPr>
        <b/>
        <sz val="12"/>
        <color rgb="FF0000FF"/>
        <rFont val="Calibri"/>
      </rPr>
      <t xml:space="preserve">
</t>
    </r>
    <r>
      <rPr>
        <b/>
        <sz val="12"/>
        <color rgb="FFFF0000"/>
        <rFont val="Calibri"/>
      </rPr>
      <t>Red = lower than the fall score</t>
    </r>
    <r>
      <rPr>
        <b/>
        <sz val="12"/>
        <color rgb="FF0000FF"/>
        <rFont val="Calibri"/>
      </rPr>
      <t xml:space="preserve">
</t>
    </r>
    <r>
      <rPr>
        <b/>
        <sz val="12"/>
        <color rgb="FFFF9900"/>
        <rFont val="Calibri"/>
      </rPr>
      <t>Yellow = equal or gain of up to 2%</t>
    </r>
    <r>
      <rPr>
        <b/>
        <sz val="12"/>
        <color rgb="FF0000FF"/>
        <rFont val="Calibri"/>
      </rPr>
      <t xml:space="preserve">
</t>
    </r>
    <r>
      <rPr>
        <b/>
        <sz val="12"/>
        <color rgb="FF38761D"/>
        <rFont val="Calibri"/>
      </rPr>
      <t xml:space="preserve">Green = 3% gain or greater </t>
    </r>
    <r>
      <rPr>
        <b/>
        <sz val="12"/>
        <color rgb="FF0000FF"/>
        <rFont val="Calibri"/>
      </rPr>
      <t xml:space="preserve">
</t>
    </r>
    <r>
      <rPr>
        <b/>
        <sz val="14"/>
        <color rgb="FFFF0000"/>
        <rFont val="Calibri"/>
      </rPr>
      <t xml:space="preserve">*Link </t>
    </r>
    <r>
      <rPr>
        <b/>
        <sz val="14"/>
        <color rgb="FF000000"/>
        <rFont val="Calibri"/>
      </rPr>
      <t>Data Cyle Evidence</t>
    </r>
  </si>
  <si>
    <r>
      <rPr>
        <b/>
        <sz val="12"/>
        <color rgb="FF000000"/>
        <rFont val="Calibri"/>
      </rPr>
      <t xml:space="preserve">SPEAK TO:
</t>
    </r>
    <r>
      <rPr>
        <sz val="12"/>
        <color rgb="FF000000"/>
        <rFont val="Calibri"/>
      </rPr>
      <t>How are you using your ESSA subgroup data in grade level collaborations and PST meetings to increase student achievement?
How is your Building Coach connected to this work?
What is your priority moving forward?</t>
    </r>
  </si>
  <si>
    <r>
      <rPr>
        <b/>
        <sz val="11"/>
        <color rgb="FF000000"/>
        <rFont val="Calibri"/>
      </rPr>
      <t>Attendance growth</t>
    </r>
    <r>
      <rPr>
        <sz val="11"/>
        <color rgb="FF000000"/>
        <rFont val="Calibri"/>
      </rPr>
      <t xml:space="preserve"> - Evidence of ongoing interventions and progress monitoring within School Attendance Link. 
*  </t>
    </r>
    <r>
      <rPr>
        <b/>
        <sz val="11"/>
        <color rgb="FFFF0000"/>
        <rFont val="Calibri"/>
      </rPr>
      <t>Baseline</t>
    </r>
    <r>
      <rPr>
        <sz val="11"/>
        <color rgb="FF000000"/>
        <rFont val="Calibri"/>
      </rPr>
      <t xml:space="preserve"> score will be 2020-2021 attendance %, 
* </t>
    </r>
    <r>
      <rPr>
        <b/>
        <sz val="11"/>
        <color rgb="FFFF0000"/>
        <rFont val="Calibri"/>
      </rPr>
      <t xml:space="preserve"> Mid-Year</t>
    </r>
    <r>
      <rPr>
        <sz val="11"/>
        <color rgb="FF000000"/>
        <rFont val="Calibri"/>
      </rPr>
      <t xml:space="preserve"> will be Dec 2021 attendance %, 
*  </t>
    </r>
    <r>
      <rPr>
        <b/>
        <sz val="11"/>
        <color rgb="FFFF0000"/>
        <rFont val="Calibri"/>
      </rPr>
      <t>Spring</t>
    </r>
    <r>
      <rPr>
        <sz val="11"/>
        <color rgb="FF000000"/>
        <rFont val="Calibri"/>
      </rPr>
      <t xml:space="preserve"> will be May 2022 attendance %.</t>
    </r>
  </si>
  <si>
    <r>
      <rPr>
        <b/>
        <sz val="10"/>
        <color rgb="FF000000"/>
        <rFont val="Calibri"/>
      </rPr>
      <t xml:space="preserve">Virtual Students - </t>
    </r>
    <r>
      <rPr>
        <sz val="10"/>
        <color rgb="FF000000"/>
        <rFont val="Calibri"/>
      </rPr>
      <t xml:space="preserve">
Please populated the following numbers in the columns to the right.  
(T) = Total number of full time virtual students at your building.  
(5 and %) = How many have received a 5 day attendance letter and what percentage of the virtual students does this represent?  
(10 and %) = How many have received a 10 day attendance letter and what percentage of the virtual students does this represent?  
(PST) = How many virtual students have been placed on PST for attendance concerns?  *Home school will need to communicate with the teacher's school for Tier I and II intervention information.</t>
    </r>
  </si>
  <si>
    <r>
      <rPr>
        <b/>
        <sz val="12"/>
        <color rgb="FF000000"/>
        <rFont val="Calibri"/>
      </rPr>
      <t xml:space="preserve">Line 31 AND 32 - 35 
Fall: </t>
    </r>
    <r>
      <rPr>
        <b/>
        <sz val="12"/>
        <color rgb="FFFF0000"/>
        <rFont val="Calibri"/>
      </rPr>
      <t xml:space="preserve">Enter data from the end of the prior year.
</t>
    </r>
    <r>
      <rPr>
        <b/>
        <sz val="12"/>
        <color rgb="FF000000"/>
        <rFont val="Calibri"/>
      </rPr>
      <t>Mid Year and June:</t>
    </r>
    <r>
      <rPr>
        <b/>
        <sz val="12"/>
        <color rgb="FFFF0000"/>
        <rFont val="Calibri"/>
      </rPr>
      <t xml:space="preserve"> Enter data</t>
    </r>
    <r>
      <rPr>
        <b/>
        <sz val="12"/>
        <color rgb="FF000000"/>
        <rFont val="Calibri"/>
      </rPr>
      <t xml:space="preserve"> and </t>
    </r>
    <r>
      <rPr>
        <b/>
        <sz val="12"/>
        <color rgb="FFFF0000"/>
        <rFont val="Calibri"/>
      </rPr>
      <t>color code</t>
    </r>
    <r>
      <rPr>
        <b/>
        <sz val="12"/>
        <color rgb="FF000000"/>
        <rFont val="Calibri"/>
      </rPr>
      <t xml:space="preserve"> this section according to this guide based on goals you set for each category:
</t>
    </r>
    <r>
      <rPr>
        <sz val="12"/>
        <color rgb="FF000000"/>
        <rFont val="Calibri"/>
      </rPr>
      <t xml:space="preserve">
</t>
    </r>
    <r>
      <rPr>
        <b/>
        <sz val="12"/>
        <color rgb="FF000000"/>
        <rFont val="Calibri"/>
      </rPr>
      <t>0</t>
    </r>
    <r>
      <rPr>
        <sz val="12"/>
        <color rgb="FF000000"/>
        <rFont val="Calibri"/>
      </rPr>
      <t xml:space="preserve"> - No evidence of improved attendance.
</t>
    </r>
    <r>
      <rPr>
        <b/>
        <sz val="12"/>
        <color rgb="FF000000"/>
        <rFont val="Calibri"/>
      </rPr>
      <t>1</t>
    </r>
    <r>
      <rPr>
        <sz val="12"/>
        <color rgb="FF000000"/>
        <rFont val="Calibri"/>
      </rPr>
      <t xml:space="preserve"> - Little evidence of improved attendance.
</t>
    </r>
    <r>
      <rPr>
        <b/>
        <sz val="12"/>
        <color rgb="FF000000"/>
        <rFont val="Calibri"/>
      </rPr>
      <t>2</t>
    </r>
    <r>
      <rPr>
        <sz val="12"/>
        <color rgb="FF000000"/>
        <rFont val="Calibri"/>
      </rPr>
      <t xml:space="preserve"> - Some evidence of improved attendance.
</t>
    </r>
    <r>
      <rPr>
        <b/>
        <sz val="12"/>
        <color rgb="FF000000"/>
        <rFont val="Calibri"/>
      </rPr>
      <t>3</t>
    </r>
    <r>
      <rPr>
        <sz val="12"/>
        <color rgb="FF000000"/>
        <rFont val="Calibri"/>
      </rPr>
      <t xml:space="preserve"> - Evidence that attendance interventions are effective in moving students from a lower attendance threshold to a higher attendance threshold to achieve building attendance goals. </t>
    </r>
  </si>
  <si>
    <r>
      <rPr>
        <b/>
        <sz val="12"/>
        <color rgb="FF000000"/>
        <rFont val="Calibri"/>
      </rPr>
      <t xml:space="preserve">SPEAK TO:
</t>
    </r>
    <r>
      <rPr>
        <sz val="12"/>
        <color rgb="FF000000"/>
        <rFont val="Calibri"/>
      </rPr>
      <t>What are the issues your 0-85% Tier families are facing?  What efforts have you made to support them?
How are you encouraging your students in the 85-89% Tiers to improve their attendance rate?</t>
    </r>
  </si>
  <si>
    <r>
      <rPr>
        <b/>
        <sz val="12"/>
        <color rgb="FF000000"/>
        <rFont val="Calibri"/>
      </rPr>
      <t>Promoting a culture of Parent Partnership:</t>
    </r>
    <r>
      <rPr>
        <sz val="12"/>
        <color rgb="FF000000"/>
        <rFont val="Calibri"/>
      </rPr>
      <t xml:space="preserve">
School continues to gather and consider family feedback to increase ways for parents to understand and support their student's learning </t>
    </r>
  </si>
  <si>
    <r>
      <rPr>
        <b/>
        <sz val="12"/>
        <color rgb="FFFF0000"/>
        <rFont val="Calibri"/>
      </rPr>
      <t xml:space="preserve">Enter score </t>
    </r>
    <r>
      <rPr>
        <b/>
        <sz val="12"/>
        <color rgb="FF000000"/>
        <rFont val="Calibri"/>
      </rPr>
      <t xml:space="preserve">and </t>
    </r>
    <r>
      <rPr>
        <b/>
        <sz val="12"/>
        <color rgb="FFFF0000"/>
        <rFont val="Calibri"/>
      </rPr>
      <t xml:space="preserve">SPEAK TO 
</t>
    </r>
    <r>
      <rPr>
        <b/>
        <sz val="12"/>
        <color rgb="FF000000"/>
        <rFont val="Calibri"/>
      </rPr>
      <t>GROWTH AREAS STILL NEEDED 
according to this</t>
    </r>
    <r>
      <rPr>
        <b/>
        <sz val="12"/>
        <color rgb="FFFF0000"/>
        <rFont val="Calibri"/>
      </rPr>
      <t xml:space="preserve"> 
</t>
    </r>
    <r>
      <rPr>
        <b/>
        <u/>
        <sz val="12"/>
        <color rgb="FF1155CC"/>
        <rFont val="Calibri"/>
      </rPr>
      <t>Linked Parent Partnership Scoring Guide</t>
    </r>
  </si>
  <si>
    <r>
      <rPr>
        <b/>
        <sz val="12"/>
        <color rgb="FFFF0000"/>
        <rFont val="Calibri"/>
      </rPr>
      <t>Rank</t>
    </r>
    <r>
      <rPr>
        <b/>
        <sz val="12"/>
        <rFont val="Calibri"/>
      </rPr>
      <t xml:space="preserve"> Implementation:
</t>
    </r>
    <r>
      <rPr>
        <sz val="12"/>
        <rFont val="Calibri"/>
      </rPr>
      <t>0= Not started yet
1 = Implementation still in progress and/or less than half of famiies are paired.
2 = Completely embedded, consistent practice and/or at least 70% of families are paired.
3 = All of #2 AND evidence that you have established a TWO way communication system - ex. parents comment on student work.</t>
    </r>
  </si>
  <si>
    <r>
      <rPr>
        <b/>
        <sz val="12"/>
        <color rgb="FF000000"/>
        <rFont val="Calibri"/>
      </rPr>
      <t xml:space="preserve">SPEAK TO:
</t>
    </r>
    <r>
      <rPr>
        <sz val="12"/>
        <color rgb="FF000000"/>
        <rFont val="Calibri"/>
      </rPr>
      <t>(Fall only)  Based on your latest Parent Survey feedback, what are your plans this year to re-engage families?
Talk about an activity you have already sponsored this year and the impact it had on supporting learning through Parent Partnerships.
What has been the best outcome of a building-wide implementation of Seesaw?
(Spring only) In which area of the scoring guide did your team improve the most? What do you attribute this to?</t>
    </r>
  </si>
  <si>
    <r>
      <rPr>
        <b/>
        <sz val="12"/>
        <color rgb="FF000000"/>
        <rFont val="Calibri"/>
      </rPr>
      <t xml:space="preserve">Fall:  </t>
    </r>
    <r>
      <rPr>
        <b/>
        <sz val="12"/>
        <color rgb="FFFF0000"/>
        <rFont val="Calibri"/>
      </rPr>
      <t xml:space="preserve">Enter </t>
    </r>
    <r>
      <rPr>
        <b/>
        <sz val="12"/>
        <color rgb="FF000000"/>
        <rFont val="Calibri"/>
      </rPr>
      <t xml:space="preserve">SMART goals and 
</t>
    </r>
    <r>
      <rPr>
        <b/>
        <sz val="12"/>
        <color rgb="FFFF0000"/>
        <rFont val="Calibri"/>
      </rPr>
      <t xml:space="preserve">Enter </t>
    </r>
    <r>
      <rPr>
        <b/>
        <sz val="12"/>
        <color rgb="FF000000"/>
        <rFont val="Calibri"/>
      </rPr>
      <t xml:space="preserve">Baseline data 
Mid Year and Spring:  </t>
    </r>
    <r>
      <rPr>
        <b/>
        <sz val="12"/>
        <color rgb="FFFF0000"/>
        <rFont val="Calibri"/>
      </rPr>
      <t>Enter data</t>
    </r>
    <r>
      <rPr>
        <b/>
        <sz val="12"/>
        <color rgb="FF000000"/>
        <rFont val="Calibri"/>
      </rPr>
      <t xml:space="preserve"> and </t>
    </r>
    <r>
      <rPr>
        <b/>
        <sz val="12"/>
        <color rgb="FFFF0000"/>
        <rFont val="Calibri"/>
      </rPr>
      <t xml:space="preserve">color code </t>
    </r>
    <r>
      <rPr>
        <b/>
        <sz val="12"/>
        <color rgb="FF000000"/>
        <rFont val="Calibri"/>
      </rPr>
      <t xml:space="preserve">using the key below showing movement toward the goal.
</t>
    </r>
    <r>
      <rPr>
        <b/>
        <sz val="12"/>
        <color rgb="FFFF0000"/>
        <rFont val="Calibri"/>
      </rPr>
      <t>Red = lower than the fall score</t>
    </r>
    <r>
      <rPr>
        <b/>
        <sz val="12"/>
        <color rgb="FF000000"/>
        <rFont val="Calibri"/>
      </rPr>
      <t xml:space="preserve">
Yellow = equal or gain of up to 2%
</t>
    </r>
    <r>
      <rPr>
        <b/>
        <sz val="12"/>
        <color rgb="FF92D050"/>
        <rFont val="Calibri"/>
      </rPr>
      <t xml:space="preserve">Green = 3% gain or greater </t>
    </r>
  </si>
  <si>
    <r>
      <rPr>
        <b/>
        <sz val="12"/>
        <color rgb="FF000000"/>
        <rFont val="Calibri"/>
      </rPr>
      <t xml:space="preserve">SPEAK TO:
</t>
    </r>
    <r>
      <rPr>
        <sz val="12"/>
        <color rgb="FF000000"/>
        <rFont val="Calibri"/>
      </rPr>
      <t>How did you determine the goals you have shared?
Which do you perceive to be the most challenging?  
What are your plans to create a sense of urgency around this goal and actions steps?
How can we support you?
What are you already celebrating?</t>
    </r>
  </si>
  <si>
    <t>Points Earned</t>
  </si>
  <si>
    <t>Baseline Score</t>
  </si>
  <si>
    <t>Mid-Year Score</t>
  </si>
  <si>
    <t>Spring Score</t>
  </si>
  <si>
    <t>Artifact:  PBIS TFI Survey | Resulting Goals</t>
  </si>
  <si>
    <t xml:space="preserve">Staff have been trained to support a trauma-sensitive school.  (Training  categories 1.0, 2.0, 3.0, 4.0, 5.0)
</t>
  </si>
  <si>
    <t>PST Implementation</t>
  </si>
  <si>
    <r>
      <rPr>
        <b/>
        <sz val="12"/>
        <color rgb="FF000000"/>
        <rFont val="Calibri"/>
      </rPr>
      <t xml:space="preserve">MS/HS ISS only:
</t>
    </r>
    <r>
      <rPr>
        <sz val="12"/>
        <color rgb="FF000000"/>
        <rFont val="Calibri"/>
      </rPr>
      <t>Suite 360 Data -  to measure the implementation of the Suite 360 Intervention Lessons. 
*  Baseline will be 0, 
*  Mid-year will be in December, 
*  Spring Data will be in May</t>
    </r>
  </si>
  <si>
    <t>Suspension Data
(3-year trend)</t>
  </si>
  <si>
    <t>ISS Data (2017-18 will be the baseline data, 2018-19 is Mid-year data, and 2019-20 will be Spring data)</t>
  </si>
  <si>
    <r>
      <rPr>
        <sz val="12"/>
        <color rgb="FF0000FF"/>
        <rFont val="Calibri"/>
      </rPr>
      <t xml:space="preserve">Use total # of Powerschool </t>
    </r>
    <r>
      <rPr>
        <b/>
        <sz val="12"/>
        <color rgb="FF0000FF"/>
        <rFont val="Calibri"/>
      </rPr>
      <t xml:space="preserve">incidents
</t>
    </r>
    <r>
      <rPr>
        <sz val="12"/>
        <color rgb="FF0000FF"/>
        <rFont val="Calibri"/>
      </rPr>
      <t>LIST NUMBER OF INCIDENTS</t>
    </r>
  </si>
  <si>
    <t>OSS Data (2017-18 will be the baseline data, 2018-19 is Mid-year data, and 2019-20 will be Spring data)</t>
  </si>
  <si>
    <t>Long Term Suspension Data (2017-18 will be the baseline data, 2018-19 is Mid-year data, and 2019-20 will be Spring data)</t>
  </si>
  <si>
    <t>Academic Growth</t>
  </si>
  <si>
    <t>APR 
Standard 1</t>
  </si>
  <si>
    <t>ELA Growth 2018-2019 compared to 2017-2018</t>
  </si>
  <si>
    <t>0 = Decrease of 5+ MPI
1 = Decrease of 3-4 MPI
2 = +/- 2 of previous MPI
3 = Increase of 3+ MPI</t>
  </si>
  <si>
    <t>Math Growth 2018-2019 compared to 2017-2018</t>
  </si>
  <si>
    <t>Science Growth 2018-2019 compared to 2017-2018</t>
  </si>
  <si>
    <t xml:space="preserve">IEP student growth (Create a baseline for the targeted population and progress monitor);
Program students data impacting schools (LS, FS, CBSS)
</t>
  </si>
  <si>
    <r>
      <rPr>
        <b/>
        <sz val="14"/>
        <color rgb="FF0000FF"/>
        <rFont val="Calibri"/>
      </rPr>
      <t>aREADING</t>
    </r>
    <r>
      <rPr>
        <sz val="12"/>
        <color rgb="FF0000FF"/>
        <rFont val="Calibri"/>
      </rPr>
      <t xml:space="preserve">
0 = 
1 = 
2 = 
3 = </t>
    </r>
  </si>
  <si>
    <t>LEP student growth (ACCESS testing)</t>
  </si>
  <si>
    <r>
      <rPr>
        <b/>
        <sz val="12"/>
        <color rgb="FF0000FF"/>
        <rFont val="Calibri"/>
      </rPr>
      <t xml:space="preserve">aMATH
</t>
    </r>
    <r>
      <rPr>
        <sz val="12"/>
        <color rgb="FF0000FF"/>
        <rFont val="Calibri"/>
      </rPr>
      <t xml:space="preserve">0 = 
1 = 
2 = 
3 = </t>
    </r>
  </si>
  <si>
    <r>
      <rPr>
        <b/>
        <sz val="11"/>
        <color rgb="FF000000"/>
        <rFont val="Calibri"/>
      </rPr>
      <t>Attendance growth</t>
    </r>
    <r>
      <rPr>
        <sz val="11"/>
        <color rgb="FF000000"/>
        <rFont val="Calibri"/>
      </rPr>
      <t xml:space="preserve"> - Evidence of ongoing interventions and progress monitoring within School Attendance Link. 
*  Baseline score will be 2018-2019 attendance %, 
*  Mid-Year will be Dec 2019 attendance %, 
*  Spring will be May 2020 attendance %.</t>
    </r>
  </si>
  <si>
    <t>%</t>
  </si>
  <si>
    <r>
      <rPr>
        <sz val="10"/>
        <color rgb="FF000000"/>
        <rFont val="Calibri"/>
      </rPr>
      <t xml:space="preserve">0 - No evidence of improved attendance.
1 - Little evidence </t>
    </r>
    <r>
      <rPr>
        <sz val="10"/>
        <color rgb="FFFF0000"/>
        <rFont val="Calibri"/>
      </rPr>
      <t>(buildings create # of students)</t>
    </r>
    <r>
      <rPr>
        <sz val="10"/>
        <color rgb="FF000000"/>
        <rFont val="Calibri"/>
      </rPr>
      <t xml:space="preserve"> of improved attendance.
2 - Some evidence </t>
    </r>
    <r>
      <rPr>
        <sz val="10"/>
        <color rgb="FFFF0000"/>
        <rFont val="Calibri"/>
      </rPr>
      <t>(buildings create # of students)</t>
    </r>
    <r>
      <rPr>
        <sz val="10"/>
        <color rgb="FF000000"/>
        <rFont val="Calibri"/>
      </rPr>
      <t xml:space="preserve"> of improved attendance.
3 - Evidence </t>
    </r>
    <r>
      <rPr>
        <sz val="10"/>
        <color rgb="FFFF0000"/>
        <rFont val="Calibri"/>
      </rPr>
      <t>(buildings create # of students)</t>
    </r>
    <r>
      <rPr>
        <sz val="10"/>
        <color rgb="FF000000"/>
        <rFont val="Calibri"/>
      </rPr>
      <t xml:space="preserve"> attendance interventions are effective in moving students from a lower attendance threshold to a higher attendance threshold to achieve building attendance goals. </t>
    </r>
  </si>
  <si>
    <r>
      <rPr>
        <b/>
        <sz val="11"/>
        <color rgb="FF000000"/>
        <rFont val="Calibri"/>
      </rPr>
      <t>Promoting a culture of Parent Partnership:</t>
    </r>
    <r>
      <rPr>
        <sz val="11"/>
        <color rgb="FF000000"/>
        <rFont val="Calibri"/>
      </rPr>
      <t xml:space="preserve">
School continues to increase ways for families to understand and support their student's learning </t>
    </r>
  </si>
  <si>
    <t xml:space="preserve">AVID </t>
  </si>
  <si>
    <t>Instruction</t>
  </si>
  <si>
    <t>Systems</t>
  </si>
  <si>
    <t>Leadership</t>
  </si>
  <si>
    <t>Culture</t>
  </si>
  <si>
    <t xml:space="preserve">Percentage of Staff Trained? </t>
  </si>
  <si>
    <t>LIST percentage only</t>
  </si>
  <si>
    <t>Academies</t>
  </si>
  <si>
    <t>Course 
Enrollment</t>
  </si>
  <si>
    <t>Increased enrollment for Capstone opportunities in each of the Academy Pathways.  (Baseline will be 2019 course requests document, Mid-Year will be 2019 Master Schedule enrollment, Spring will be course requests numbers for 2020-2021).</t>
  </si>
  <si>
    <t>Dual Credit</t>
  </si>
  <si>
    <t>Building will provided projection data demonstrating increases in dual credit from previous years.</t>
  </si>
  <si>
    <t>Graduation Rates</t>
  </si>
  <si>
    <t>Building will provided projection data demonstrating increases in graduation rates from previous years.</t>
  </si>
  <si>
    <t>2020 MSIP (available Fall 2019)
0 - Did not meet building goal
3 - Met building goal</t>
  </si>
  <si>
    <t>PBL Implementation</t>
  </si>
  <si>
    <t>Each Academy will implement at least one PBL each semester.  The Academy Team can create an Academy specific PBL or participate in a school wide PBL. (Baseline data will be Spring of 2019, Mid-year will be Fall of 2019, Spring Score will be Spring 2020)</t>
  </si>
  <si>
    <t>Completor Data</t>
  </si>
  <si>
    <t>Building will provided data demonstrating increases in Pathway Completor Data from the 180 day follow-up.</t>
  </si>
  <si>
    <t>2020 MSIP Projections (available Fall 2019)
0 - Did not meet building goal
3 - Met building goal</t>
  </si>
  <si>
    <t>Literacy Model</t>
  </si>
  <si>
    <r>
      <rPr>
        <sz val="10"/>
        <color rgb="FF000000"/>
        <rFont val="Calibri"/>
      </rPr>
      <t xml:space="preserve">
</t>
    </r>
    <r>
      <rPr>
        <b/>
        <sz val="10"/>
        <color rgb="FF000000"/>
        <rFont val="Calibri"/>
      </rPr>
      <t>Ranking
0= Not started yet
1 = Implementation still in progress
2 = Completely embedded, consistent practice</t>
    </r>
    <r>
      <rPr>
        <sz val="10"/>
        <color rgb="FF000000"/>
        <rFont val="Calibri"/>
      </rPr>
      <t xml:space="preserve">
</t>
    </r>
    <r>
      <rPr>
        <b/>
        <sz val="10"/>
        <color rgb="FFFF0000"/>
        <rFont val="Calibri"/>
      </rPr>
      <t xml:space="preserve">Link Teacher Feedback Survey Data
</t>
    </r>
  </si>
  <si>
    <t>Essential Literacy</t>
  </si>
  <si>
    <t>Essential Math</t>
  </si>
  <si>
    <t>WICOR (Writing, Inquiry, Collaboration, Organization, Reading)</t>
  </si>
  <si>
    <r>
      <rPr>
        <b/>
        <sz val="12"/>
        <color rgb="FF000000"/>
        <rFont val="Calibri"/>
      </rPr>
      <t xml:space="preserve">SPEAK TO:
</t>
    </r>
    <r>
      <rPr>
        <sz val="12"/>
        <color rgb="FF000000"/>
        <rFont val="Calibri"/>
      </rPr>
      <t xml:space="preserve">What are your teachers most proud of so far in regard to implementation of the Literacy Model?  
What are some strenghts and areas of growth with WICOR implementation? 
</t>
    </r>
  </si>
  <si>
    <t>List Identified Priorities for 
PBIS this Year</t>
  </si>
  <si>
    <t xml:space="preserve">Tier I Implementation </t>
  </si>
  <si>
    <t>TSS Staff Survey LINK</t>
  </si>
  <si>
    <t>Responses LINK</t>
  </si>
  <si>
    <t>TSS Core Team Survey LINK</t>
  </si>
  <si>
    <r>
      <rPr>
        <b/>
        <sz val="11"/>
        <color rgb="FFFF0000"/>
        <rFont val="Calibri"/>
      </rPr>
      <t>LINK</t>
    </r>
    <r>
      <rPr>
        <sz val="11"/>
        <color rgb="FF000000"/>
        <rFont val="Calibri"/>
      </rPr>
      <t xml:space="preserve"> to your implementation documents</t>
    </r>
  </si>
  <si>
    <r>
      <rPr>
        <b/>
        <sz val="11"/>
        <color rgb="FFFF0000"/>
        <rFont val="Calibri"/>
      </rPr>
      <t>LINK</t>
    </r>
    <r>
      <rPr>
        <sz val="11"/>
        <color rgb="FF000000"/>
        <rFont val="Calibri"/>
      </rPr>
      <t xml:space="preserve"> to your implementation documents</t>
    </r>
  </si>
  <si>
    <t>Suspension Data</t>
  </si>
  <si>
    <t>ISS Data</t>
  </si>
  <si>
    <r>
      <rPr>
        <sz val="12"/>
        <color rgb="FF0000FF"/>
        <rFont val="Calibri"/>
      </rPr>
      <t xml:space="preserve">Use total # of Powerschool </t>
    </r>
    <r>
      <rPr>
        <b/>
        <sz val="12"/>
        <color rgb="FF0000FF"/>
        <rFont val="Calibri"/>
      </rPr>
      <t xml:space="preserve">incidents
</t>
    </r>
    <r>
      <rPr>
        <sz val="12"/>
        <color rgb="FF0000FF"/>
        <rFont val="Calibri"/>
      </rPr>
      <t>LIST NUMBER OF INCIDENTS</t>
    </r>
  </si>
  <si>
    <t>OSS Data</t>
  </si>
  <si>
    <t>Long Term Suspension Data</t>
  </si>
  <si>
    <r>
      <rPr>
        <b/>
        <sz val="12"/>
        <color rgb="FF000000"/>
        <rFont val="Calibri"/>
      </rPr>
      <t xml:space="preserve">SPEAK TO:
</t>
    </r>
    <r>
      <rPr>
        <sz val="12"/>
        <color rgb="FF000000"/>
        <rFont val="Calibri"/>
      </rPr>
      <t>Which MTSS area is of most concern to you at this time?
What is your plan to address this area?</t>
    </r>
  </si>
  <si>
    <t>STUDENT GROWTH</t>
  </si>
  <si>
    <r>
      <rPr>
        <b/>
        <sz val="12"/>
        <color rgb="FF0000FF"/>
        <rFont val="Calibri, Arial"/>
      </rPr>
      <t xml:space="preserve">aREADING
</t>
    </r>
    <r>
      <rPr>
        <b/>
        <sz val="12"/>
        <color rgb="FF000000"/>
        <rFont val="Calibri, Arial"/>
      </rPr>
      <t>Fall:  Enter % from educlimber of At/Above</t>
    </r>
    <r>
      <rPr>
        <b/>
        <sz val="12"/>
        <color rgb="FF0000FF"/>
        <rFont val="Calibri, Arial"/>
      </rPr>
      <t xml:space="preserve">
</t>
    </r>
    <r>
      <rPr>
        <b/>
        <sz val="12"/>
        <color rgb="FF000000"/>
        <rFont val="Calibri, Arial"/>
      </rPr>
      <t>Mid Year and Spring:  color code using key below</t>
    </r>
    <r>
      <rPr>
        <b/>
        <sz val="12"/>
        <color rgb="FF0000FF"/>
        <rFont val="Calibri, Arial"/>
      </rPr>
      <t xml:space="preserve">
</t>
    </r>
    <r>
      <rPr>
        <b/>
        <sz val="12"/>
        <color rgb="FFFF0000"/>
        <rFont val="Calibri, Arial"/>
      </rPr>
      <t xml:space="preserve">Red = lower than the fall score
</t>
    </r>
    <r>
      <rPr>
        <b/>
        <sz val="12"/>
        <color rgb="FFFF9900"/>
        <rFont val="Calibri, Arial"/>
      </rPr>
      <t>Yellow = equal or gain of up to 2%</t>
    </r>
    <r>
      <rPr>
        <b/>
        <sz val="12"/>
        <color rgb="FF000000"/>
        <rFont val="Calibri, Arial"/>
      </rPr>
      <t xml:space="preserve">
</t>
    </r>
    <r>
      <rPr>
        <b/>
        <sz val="12"/>
        <color rgb="FF38761D"/>
        <rFont val="Calibri, Arial"/>
      </rPr>
      <t xml:space="preserve">Green = 3% gain or greater </t>
    </r>
    <r>
      <rPr>
        <b/>
        <sz val="12"/>
        <color rgb="FF92D050"/>
        <rFont val="Calibri, Arial"/>
      </rPr>
      <t xml:space="preserve">
</t>
    </r>
    <r>
      <rPr>
        <b/>
        <sz val="12"/>
        <color rgb="FFFF0000"/>
        <rFont val="Calibri, Arial"/>
      </rPr>
      <t xml:space="preserve">*Link Data Cyle Evidence
</t>
    </r>
  </si>
  <si>
    <r>
      <rPr>
        <b/>
        <sz val="12"/>
        <color rgb="FF0000FF"/>
        <rFont val="Calibri, Arial"/>
      </rPr>
      <t xml:space="preserve">aMATH
</t>
    </r>
    <r>
      <rPr>
        <b/>
        <sz val="12"/>
        <color rgb="FF000000"/>
        <rFont val="Calibri, Arial"/>
      </rPr>
      <t>Fall:  Enter % from educlimber of At/Above</t>
    </r>
    <r>
      <rPr>
        <b/>
        <sz val="12"/>
        <color rgb="FF0000FF"/>
        <rFont val="Calibri, Arial"/>
      </rPr>
      <t xml:space="preserve">
</t>
    </r>
    <r>
      <rPr>
        <b/>
        <sz val="12"/>
        <color rgb="FF000000"/>
        <rFont val="Calibri, Arial"/>
      </rPr>
      <t>Mid Year and Spring:  color code using key below</t>
    </r>
    <r>
      <rPr>
        <b/>
        <sz val="12"/>
        <color rgb="FF0000FF"/>
        <rFont val="Calibri, Arial"/>
      </rPr>
      <t xml:space="preserve">
</t>
    </r>
    <r>
      <rPr>
        <b/>
        <sz val="12"/>
        <color rgb="FFFF0000"/>
        <rFont val="Calibri, Arial"/>
      </rPr>
      <t>Red = lower than the fall score</t>
    </r>
    <r>
      <rPr>
        <b/>
        <sz val="12"/>
        <color rgb="FF0000FF"/>
        <rFont val="Calibri, Arial"/>
      </rPr>
      <t xml:space="preserve">
</t>
    </r>
    <r>
      <rPr>
        <b/>
        <sz val="12"/>
        <color rgb="FFFF9900"/>
        <rFont val="Calibri, Arial"/>
      </rPr>
      <t>Yellow = equal or gain of up to 2%</t>
    </r>
    <r>
      <rPr>
        <b/>
        <sz val="12"/>
        <color rgb="FF0000FF"/>
        <rFont val="Calibri, Arial"/>
      </rPr>
      <t xml:space="preserve">
</t>
    </r>
    <r>
      <rPr>
        <b/>
        <sz val="12"/>
        <color rgb="FF38761D"/>
        <rFont val="Calibri, Arial"/>
      </rPr>
      <t xml:space="preserve">Green = 3% gain or greater </t>
    </r>
    <r>
      <rPr>
        <b/>
        <sz val="12"/>
        <color rgb="FF0000FF"/>
        <rFont val="Calibri, Arial"/>
      </rPr>
      <t xml:space="preserve">
</t>
    </r>
    <r>
      <rPr>
        <b/>
        <sz val="12"/>
        <color rgb="FFFF0000"/>
        <rFont val="Calibri, Arial"/>
      </rPr>
      <t>*Link Data Cyle Evidence</t>
    </r>
  </si>
  <si>
    <r>
      <rPr>
        <b/>
        <sz val="12"/>
        <color rgb="FF000000"/>
        <rFont val="Calibri"/>
      </rPr>
      <t xml:space="preserve">SPEAK TO:
</t>
    </r>
    <r>
      <rPr>
        <sz val="12"/>
        <color rgb="FF000000"/>
        <rFont val="Calibri"/>
      </rPr>
      <t>How are you using your ESSA subgroup data in grade level collaborations and PST meetings to increase student achievement?
How is your Building Coach connected to this work?</t>
    </r>
  </si>
  <si>
    <r>
      <rPr>
        <b/>
        <sz val="11"/>
        <color rgb="FF000000"/>
        <rFont val="Calibri"/>
      </rPr>
      <t>Attendance growth</t>
    </r>
    <r>
      <rPr>
        <sz val="11"/>
        <color rgb="FF000000"/>
        <rFont val="Calibri"/>
      </rPr>
      <t xml:space="preserve"> - Evidence of ongoing interventions and progress monitoring within School Attendance Link. 
*  Baseline score will be 2020-2021 attendance %, 
*  Mid-Year will be Dec 2021 attendance %, 
*  Spring will be May 2022 attendance %.</t>
    </r>
  </si>
  <si>
    <r>
      <rPr>
        <b/>
        <sz val="10"/>
        <color rgb="FF000000"/>
        <rFont val="Calibri, Arial"/>
      </rPr>
      <t>Virtual Students</t>
    </r>
    <r>
      <rPr>
        <sz val="10"/>
        <color rgb="FF000000"/>
        <rFont val="Calibri, Arial"/>
      </rPr>
      <t xml:space="preserve"> - 
Please populated the following numbers in the columns to the right.  
(T) = Total number of full time virtual students at your building.  
(5 and %) = How many have received a 5 day attendance letter and what percentage of the virtual students does this represent?  
(10 and %) = How many have received a 10 day attendance letter and what percentage of the virtual students does this represent?  
(PST) = How many virtual students have been placed on PST for attendance concerns?</t>
    </r>
  </si>
  <si>
    <r>
      <rPr>
        <b/>
        <sz val="10"/>
        <color rgb="FF000000"/>
        <rFont val="Calibri"/>
      </rPr>
      <t xml:space="preserve">Color code this section for Mid Year and June
</t>
    </r>
    <r>
      <rPr>
        <sz val="10"/>
        <color rgb="FF000000"/>
        <rFont val="Calibri"/>
      </rPr>
      <t xml:space="preserve">0 - No evidence of improved attendance.
1 - Little evidence </t>
    </r>
    <r>
      <rPr>
        <b/>
        <sz val="10"/>
        <color rgb="FF000000"/>
        <rFont val="Calibri"/>
      </rPr>
      <t xml:space="preserve">(buildings create # of students) </t>
    </r>
    <r>
      <rPr>
        <sz val="10"/>
        <color rgb="FF000000"/>
        <rFont val="Calibri"/>
      </rPr>
      <t xml:space="preserve">of improved attendance.
2 - Some evidence </t>
    </r>
    <r>
      <rPr>
        <b/>
        <sz val="10"/>
        <color rgb="FF000000"/>
        <rFont val="Calibri"/>
      </rPr>
      <t>(buildings create # of students)</t>
    </r>
    <r>
      <rPr>
        <sz val="10"/>
        <color rgb="FF000000"/>
        <rFont val="Calibri"/>
      </rPr>
      <t xml:space="preserve"> of improved attendance.
3 - Evidence </t>
    </r>
    <r>
      <rPr>
        <b/>
        <sz val="10"/>
        <color rgb="FF000000"/>
        <rFont val="Calibri"/>
      </rPr>
      <t>(buildings create # of students)</t>
    </r>
    <r>
      <rPr>
        <sz val="10"/>
        <color rgb="FF000000"/>
        <rFont val="Calibri"/>
      </rPr>
      <t xml:space="preserve"> attendance interventions are effective in moving students from a lower attendance threshold to a higher attendance threshold to achieve building attendance goals. </t>
    </r>
  </si>
  <si>
    <r>
      <rPr>
        <b/>
        <sz val="12"/>
        <color rgb="FF000000"/>
        <rFont val="Calibri"/>
      </rPr>
      <t xml:space="preserve">SPEAK TO:
</t>
    </r>
    <r>
      <rPr>
        <sz val="12"/>
        <color rgb="FF000000"/>
        <rFont val="Calibri"/>
      </rPr>
      <t>What are the issues your 0-85% Tier families are facing?  
How are you encouraging your students in the 85-89% Tiers to improve their attendance rate?</t>
    </r>
  </si>
  <si>
    <t>Parent Involvement</t>
  </si>
  <si>
    <r>
      <rPr>
        <b/>
        <sz val="11"/>
        <color rgb="FF000000"/>
        <rFont val="Calibri"/>
      </rPr>
      <t>Promoting a culture of Parent Partnership:</t>
    </r>
    <r>
      <rPr>
        <sz val="11"/>
        <color rgb="FF000000"/>
        <rFont val="Calibri"/>
      </rPr>
      <t xml:space="preserve">
School continues to increase ways for families to understand and support their student's learning </t>
    </r>
  </si>
  <si>
    <t>Scoring Guide</t>
  </si>
  <si>
    <t>AVID</t>
  </si>
  <si>
    <r>
      <rPr>
        <b/>
        <sz val="12"/>
        <color rgb="FF000000"/>
        <rFont val="Calibri"/>
      </rPr>
      <t xml:space="preserve">SPEAK TO:
</t>
    </r>
    <r>
      <rPr>
        <sz val="12"/>
        <color rgb="FF000000"/>
        <rFont val="Calibri"/>
      </rPr>
      <t>(Fall only)  Based on your latest Parent Survey feedback, what are your plans this year to re-engage families?
(Spring only) Talk about an activity you have already sponsored this year and the impact it had on supporting learning through Parent Partnership.</t>
    </r>
  </si>
  <si>
    <t>Measurable Building Goals</t>
  </si>
  <si>
    <r>
      <rPr>
        <b/>
        <sz val="12"/>
        <color rgb="FF000000"/>
        <rFont val="Calibri, Arial"/>
      </rPr>
      <t xml:space="preserve">Fall:  Enter Baseline
Mid Year and Spring:  color code using key below
showing movement toward the goal.
</t>
    </r>
    <r>
      <rPr>
        <b/>
        <sz val="12"/>
        <color rgb="FFFF0000"/>
        <rFont val="Calibri, Arial"/>
      </rPr>
      <t>Red = lower than the fall score</t>
    </r>
    <r>
      <rPr>
        <b/>
        <sz val="12"/>
        <color rgb="FF000000"/>
        <rFont val="Calibri, Arial"/>
      </rPr>
      <t xml:space="preserve">
Yellow = equal or gain of up to 2%
</t>
    </r>
    <r>
      <rPr>
        <b/>
        <sz val="12"/>
        <color rgb="FF92D050"/>
        <rFont val="Calibri, Arial"/>
      </rPr>
      <t xml:space="preserve">Green = 3% gain or greater </t>
    </r>
  </si>
  <si>
    <r>
      <rPr>
        <b/>
        <sz val="12"/>
        <color rgb="FF000000"/>
        <rFont val="Calibri, Arial"/>
      </rPr>
      <t>SPEAK TO</t>
    </r>
    <r>
      <rPr>
        <sz val="12"/>
        <color rgb="FF000000"/>
        <rFont val="Calibri, Arial"/>
      </rPr>
      <t>:
How did you determine the goals you have shared?
Which do you perceive to be the most challenging?  
What are your plans to create a sense of urgency around this goal and actions steps?
How can we support you?
What are you already celebrating?</t>
    </r>
  </si>
  <si>
    <r>
      <rPr>
        <sz val="10"/>
        <color rgb="FF000000"/>
        <rFont val="Calibri"/>
      </rPr>
      <t xml:space="preserve">
</t>
    </r>
    <r>
      <rPr>
        <b/>
        <sz val="10"/>
        <color rgb="FF000000"/>
        <rFont val="Calibri"/>
      </rPr>
      <t>Ranking
0= Not started yet
1 = Implementation still in progress
2 = Completely embedded, consistent practice</t>
    </r>
    <r>
      <rPr>
        <sz val="10"/>
        <color rgb="FF000000"/>
        <rFont val="Calibri"/>
      </rPr>
      <t xml:space="preserve">
</t>
    </r>
    <r>
      <rPr>
        <b/>
        <sz val="10"/>
        <color rgb="FFFF0000"/>
        <rFont val="Calibri"/>
      </rPr>
      <t xml:space="preserve">Link Teacher Feedback Survey Data
</t>
    </r>
  </si>
  <si>
    <r>
      <rPr>
        <b/>
        <sz val="12"/>
        <color rgb="FF000000"/>
        <rFont val="Calibri"/>
      </rPr>
      <t xml:space="preserve">SPEAK TO:
</t>
    </r>
    <r>
      <rPr>
        <sz val="12"/>
        <color rgb="FF000000"/>
        <rFont val="Calibri"/>
      </rPr>
      <t xml:space="preserve">What are your teachers most proud of so far in regard to implementation of the Literacy Model?  
What are some strenghts and areas of growth with WICOR implementation? 
</t>
    </r>
  </si>
  <si>
    <r>
      <rPr>
        <b/>
        <sz val="11"/>
        <color rgb="FFFF0000"/>
        <rFont val="Calibri"/>
      </rPr>
      <t>LINK</t>
    </r>
    <r>
      <rPr>
        <sz val="11"/>
        <color rgb="FF000000"/>
        <rFont val="Calibri"/>
      </rPr>
      <t xml:space="preserve"> to your implementation documents</t>
    </r>
  </si>
  <si>
    <r>
      <rPr>
        <b/>
        <sz val="11"/>
        <color rgb="FFFF0000"/>
        <rFont val="Calibri"/>
      </rPr>
      <t>LINK</t>
    </r>
    <r>
      <rPr>
        <sz val="11"/>
        <color rgb="FF000000"/>
        <rFont val="Calibri"/>
      </rPr>
      <t xml:space="preserve"> to your implementation documents</t>
    </r>
  </si>
  <si>
    <r>
      <rPr>
        <sz val="12"/>
        <color rgb="FF0000FF"/>
        <rFont val="Calibri"/>
      </rPr>
      <t xml:space="preserve">Use total # of Powerschool </t>
    </r>
    <r>
      <rPr>
        <b/>
        <sz val="12"/>
        <color rgb="FF0000FF"/>
        <rFont val="Calibri"/>
      </rPr>
      <t xml:space="preserve">incidents
</t>
    </r>
    <r>
      <rPr>
        <sz val="12"/>
        <color rgb="FF0000FF"/>
        <rFont val="Calibri"/>
      </rPr>
      <t>LIST NUMBER OF INCIDENTS</t>
    </r>
  </si>
  <si>
    <r>
      <rPr>
        <b/>
        <sz val="12"/>
        <color rgb="FF000000"/>
        <rFont val="Calibri"/>
      </rPr>
      <t xml:space="preserve">SPEAK TO:
</t>
    </r>
    <r>
      <rPr>
        <sz val="12"/>
        <color rgb="FF000000"/>
        <rFont val="Calibri"/>
      </rPr>
      <t>Which MTSS area is of most concern to you at this time?
What is your plan to address this area?</t>
    </r>
  </si>
  <si>
    <r>
      <rPr>
        <b/>
        <sz val="12"/>
        <color rgb="FF0000FF"/>
        <rFont val="Calibri, Arial"/>
      </rPr>
      <t xml:space="preserve">aREADING
</t>
    </r>
    <r>
      <rPr>
        <b/>
        <sz val="12"/>
        <color rgb="FF000000"/>
        <rFont val="Calibri, Arial"/>
      </rPr>
      <t>Fall:  Enter % from educlimber of At/Above</t>
    </r>
    <r>
      <rPr>
        <b/>
        <sz val="12"/>
        <color rgb="FF0000FF"/>
        <rFont val="Calibri, Arial"/>
      </rPr>
      <t xml:space="preserve">
</t>
    </r>
    <r>
      <rPr>
        <b/>
        <sz val="12"/>
        <color rgb="FF000000"/>
        <rFont val="Calibri, Arial"/>
      </rPr>
      <t>Mid Year and Spring:  color code using key below</t>
    </r>
    <r>
      <rPr>
        <b/>
        <sz val="12"/>
        <color rgb="FF0000FF"/>
        <rFont val="Calibri, Arial"/>
      </rPr>
      <t xml:space="preserve">
</t>
    </r>
    <r>
      <rPr>
        <b/>
        <sz val="12"/>
        <color rgb="FFFF0000"/>
        <rFont val="Calibri, Arial"/>
      </rPr>
      <t xml:space="preserve">Red = lower than the fall score
</t>
    </r>
    <r>
      <rPr>
        <b/>
        <sz val="12"/>
        <color rgb="FFFF9900"/>
        <rFont val="Calibri, Arial"/>
      </rPr>
      <t>Yellow = equal or gain of up to 2%</t>
    </r>
    <r>
      <rPr>
        <b/>
        <sz val="12"/>
        <color rgb="FF000000"/>
        <rFont val="Calibri, Arial"/>
      </rPr>
      <t xml:space="preserve">
</t>
    </r>
    <r>
      <rPr>
        <b/>
        <sz val="12"/>
        <color rgb="FF38761D"/>
        <rFont val="Calibri, Arial"/>
      </rPr>
      <t xml:space="preserve">Green = 3% gain or greater </t>
    </r>
    <r>
      <rPr>
        <b/>
        <sz val="12"/>
        <color rgb="FF92D050"/>
        <rFont val="Calibri, Arial"/>
      </rPr>
      <t xml:space="preserve">
</t>
    </r>
    <r>
      <rPr>
        <b/>
        <sz val="12"/>
        <color rgb="FFFF0000"/>
        <rFont val="Calibri, Arial"/>
      </rPr>
      <t xml:space="preserve">*Link Data Cyle Evidence
</t>
    </r>
  </si>
  <si>
    <r>
      <rPr>
        <b/>
        <sz val="12"/>
        <color rgb="FF0000FF"/>
        <rFont val="Calibri, Arial"/>
      </rPr>
      <t xml:space="preserve">aMATH
</t>
    </r>
    <r>
      <rPr>
        <b/>
        <sz val="12"/>
        <color rgb="FF000000"/>
        <rFont val="Calibri, Arial"/>
      </rPr>
      <t>Fall:  Enter % from educlimber of At/Above</t>
    </r>
    <r>
      <rPr>
        <b/>
        <sz val="12"/>
        <color rgb="FF0000FF"/>
        <rFont val="Calibri, Arial"/>
      </rPr>
      <t xml:space="preserve">
</t>
    </r>
    <r>
      <rPr>
        <b/>
        <sz val="12"/>
        <color rgb="FF000000"/>
        <rFont val="Calibri, Arial"/>
      </rPr>
      <t>Mid Year and Spring:  color code using key below</t>
    </r>
    <r>
      <rPr>
        <b/>
        <sz val="12"/>
        <color rgb="FF0000FF"/>
        <rFont val="Calibri, Arial"/>
      </rPr>
      <t xml:space="preserve">
</t>
    </r>
    <r>
      <rPr>
        <b/>
        <sz val="12"/>
        <color rgb="FFFF0000"/>
        <rFont val="Calibri, Arial"/>
      </rPr>
      <t>Red = lower than the fall score</t>
    </r>
    <r>
      <rPr>
        <b/>
        <sz val="12"/>
        <color rgb="FF0000FF"/>
        <rFont val="Calibri, Arial"/>
      </rPr>
      <t xml:space="preserve">
</t>
    </r>
    <r>
      <rPr>
        <b/>
        <sz val="12"/>
        <color rgb="FFFF9900"/>
        <rFont val="Calibri, Arial"/>
      </rPr>
      <t>Yellow = equal or gain of up to 2%</t>
    </r>
    <r>
      <rPr>
        <b/>
        <sz val="12"/>
        <color rgb="FF0000FF"/>
        <rFont val="Calibri, Arial"/>
      </rPr>
      <t xml:space="preserve">
</t>
    </r>
    <r>
      <rPr>
        <b/>
        <sz val="12"/>
        <color rgb="FF38761D"/>
        <rFont val="Calibri, Arial"/>
      </rPr>
      <t xml:space="preserve">Green = 3% gain or greater </t>
    </r>
    <r>
      <rPr>
        <b/>
        <sz val="12"/>
        <color rgb="FF0000FF"/>
        <rFont val="Calibri, Arial"/>
      </rPr>
      <t xml:space="preserve">
</t>
    </r>
    <r>
      <rPr>
        <b/>
        <sz val="12"/>
        <color rgb="FFFF0000"/>
        <rFont val="Calibri, Arial"/>
      </rPr>
      <t>*Link Data Cyle Evidence</t>
    </r>
  </si>
  <si>
    <r>
      <rPr>
        <b/>
        <sz val="12"/>
        <color rgb="FF000000"/>
        <rFont val="Calibri"/>
      </rPr>
      <t xml:space="preserve">SPEAK TO:
</t>
    </r>
    <r>
      <rPr>
        <sz val="12"/>
        <color rgb="FF000000"/>
        <rFont val="Calibri"/>
      </rPr>
      <t>How are you using your ESSA subgroup data in grade level collaborations and PST meetings to increase student achievement?
How is your Building Coach connected to this work?</t>
    </r>
  </si>
  <si>
    <r>
      <rPr>
        <b/>
        <sz val="11"/>
        <color rgb="FF000000"/>
        <rFont val="Calibri"/>
      </rPr>
      <t>Attendance growth</t>
    </r>
    <r>
      <rPr>
        <sz val="11"/>
        <color rgb="FF000000"/>
        <rFont val="Calibri"/>
      </rPr>
      <t xml:space="preserve"> - Evidence of ongoing interventions and progress monitoring within School Attendance Link. 
*  Baseline score will be 2020-2021 attendance %, 
*  Mid-Year will be Dec 2021 attendance %, 
*  Spring will be May 2022 attendance %.</t>
    </r>
  </si>
  <si>
    <r>
      <rPr>
        <b/>
        <sz val="10"/>
        <color rgb="FF000000"/>
        <rFont val="Calibri, Arial"/>
      </rPr>
      <t>Virtual Students</t>
    </r>
    <r>
      <rPr>
        <sz val="10"/>
        <color rgb="FF000000"/>
        <rFont val="Calibri, Arial"/>
      </rPr>
      <t xml:space="preserve"> - 
Please populated the following numbers in the columns to the right.  
(T) = Total number of full time virtual students at your building.  
(5 and %) = How many have received a 5 day attendance letter and what percentage of the virtual students does this represent?  
(10 and %) = How many have received a 10 day attendance letter and what percentage of the virtual students does this represent?  
(PST) = How many virtual students have been placed on PST for attendance concerns?</t>
    </r>
  </si>
  <si>
    <r>
      <rPr>
        <b/>
        <sz val="10"/>
        <color rgb="FF000000"/>
        <rFont val="Calibri"/>
      </rPr>
      <t xml:space="preserve">Color code this section for Mid Year and June
</t>
    </r>
    <r>
      <rPr>
        <sz val="10"/>
        <color rgb="FF000000"/>
        <rFont val="Calibri"/>
      </rPr>
      <t xml:space="preserve">0 - No evidence of improved attendance.
1 - Little evidence </t>
    </r>
    <r>
      <rPr>
        <b/>
        <sz val="10"/>
        <color rgb="FF000000"/>
        <rFont val="Calibri"/>
      </rPr>
      <t xml:space="preserve">(buildings create # of students) </t>
    </r>
    <r>
      <rPr>
        <sz val="10"/>
        <color rgb="FF000000"/>
        <rFont val="Calibri"/>
      </rPr>
      <t xml:space="preserve">of improved attendance.
2 - Some evidence </t>
    </r>
    <r>
      <rPr>
        <b/>
        <sz val="10"/>
        <color rgb="FF000000"/>
        <rFont val="Calibri"/>
      </rPr>
      <t>(buildings create # of students)</t>
    </r>
    <r>
      <rPr>
        <sz val="10"/>
        <color rgb="FF000000"/>
        <rFont val="Calibri"/>
      </rPr>
      <t xml:space="preserve"> of improved attendance.
3 - Evidence </t>
    </r>
    <r>
      <rPr>
        <b/>
        <sz val="10"/>
        <color rgb="FF000000"/>
        <rFont val="Calibri"/>
      </rPr>
      <t>(buildings create # of students)</t>
    </r>
    <r>
      <rPr>
        <sz val="10"/>
        <color rgb="FF000000"/>
        <rFont val="Calibri"/>
      </rPr>
      <t xml:space="preserve"> attendance interventions are effective in moving students from a lower attendance threshold to a higher attendance threshold to achieve building attendance goals. </t>
    </r>
  </si>
  <si>
    <r>
      <rPr>
        <b/>
        <sz val="12"/>
        <color rgb="FF000000"/>
        <rFont val="Calibri"/>
      </rPr>
      <t xml:space="preserve">SPEAK TO:
</t>
    </r>
    <r>
      <rPr>
        <sz val="12"/>
        <color rgb="FF000000"/>
        <rFont val="Calibri"/>
      </rPr>
      <t>What are the issues your 0-85% Tier families are facing?  
How are you encouraging your students in the 85-89% Tiers to improve their attendance rate?</t>
    </r>
  </si>
  <si>
    <r>
      <rPr>
        <b/>
        <sz val="11"/>
        <color rgb="FF000000"/>
        <rFont val="Calibri"/>
      </rPr>
      <t>Promoting a culture of Parent Partnership:</t>
    </r>
    <r>
      <rPr>
        <sz val="11"/>
        <color rgb="FF000000"/>
        <rFont val="Calibri"/>
      </rPr>
      <t xml:space="preserve">
School continues to increase ways for families to understand and support their student's learning </t>
    </r>
  </si>
  <si>
    <t>2021 MSIP Projections 
0 - Did not meet building goal
3 - Met building goal</t>
  </si>
  <si>
    <t xml:space="preserve">Each teacher will implement at least one Client Based Project or PBL each semester. </t>
  </si>
  <si>
    <r>
      <rPr>
        <b/>
        <sz val="12"/>
        <color rgb="FF000000"/>
        <rFont val="Calibri"/>
      </rPr>
      <t xml:space="preserve">SPEAK TO:
</t>
    </r>
    <r>
      <rPr>
        <sz val="12"/>
        <color rgb="FF000000"/>
        <rFont val="Calibri"/>
      </rPr>
      <t>(Fall only)  Based on your latest Parent Survey feedback, what are your plans this year to re-engage families?
(Spring only) Talk about an activity you have already sponsored this year and the impact it had on supporting learning through Parent Partnership.</t>
    </r>
  </si>
  <si>
    <r>
      <rPr>
        <b/>
        <sz val="12"/>
        <color rgb="FF000000"/>
        <rFont val="Calibri, Arial"/>
      </rPr>
      <t xml:space="preserve">Fall:  Enter Baseline
Mid Year and Spring:  color code using key below
showing movement toward the goal.
</t>
    </r>
    <r>
      <rPr>
        <b/>
        <sz val="12"/>
        <color rgb="FFFF0000"/>
        <rFont val="Calibri, Arial"/>
      </rPr>
      <t>Red = lower than the fall score</t>
    </r>
    <r>
      <rPr>
        <b/>
        <sz val="12"/>
        <color rgb="FF000000"/>
        <rFont val="Calibri, Arial"/>
      </rPr>
      <t xml:space="preserve">
Yellow = equal or gain of up to 2%
</t>
    </r>
    <r>
      <rPr>
        <b/>
        <sz val="12"/>
        <color rgb="FF92D050"/>
        <rFont val="Calibri, Arial"/>
      </rPr>
      <t xml:space="preserve">Green = 3% gain or greater </t>
    </r>
  </si>
  <si>
    <r>
      <rPr>
        <b/>
        <sz val="12"/>
        <color rgb="FF000000"/>
        <rFont val="Calibri, Arial"/>
      </rPr>
      <t>SPEAK TO</t>
    </r>
    <r>
      <rPr>
        <sz val="12"/>
        <color rgb="FF000000"/>
        <rFont val="Calibri, Arial"/>
      </rPr>
      <t>:
How did you determine the goals you have shared?
Which do you perceive to be the most challenging?  
What are your plans to create a sense of urgency around this goal and actions steps?
How can we support you?
What are you already celebrating?</t>
    </r>
  </si>
  <si>
    <t>Reminder -- Open the survey, then click on 3 dots to see the "Make a Copy" option</t>
  </si>
  <si>
    <t>MAKE A COPY &amp; RENAME FOR YOUR SCHOOL: Tier I walk-through</t>
  </si>
  <si>
    <r>
      <rPr>
        <sz val="14"/>
        <color theme="1"/>
        <rFont val="Arial"/>
      </rPr>
      <t xml:space="preserve">Make a copy of the Tier I walk-through form you intend to use (template below) and </t>
    </r>
    <r>
      <rPr>
        <sz val="14"/>
        <color rgb="FFFF0000"/>
        <rFont val="Arial"/>
      </rPr>
      <t>link to your monthly agenda tabs where indicated</t>
    </r>
  </si>
  <si>
    <t xml:space="preserve">Update KCRPDC with name of your PBIS building contact for survey information and reminders </t>
  </si>
  <si>
    <t>Update the ISD PBIS Team Organizer with team member names and PBIS Admin contact</t>
  </si>
  <si>
    <t>FILL IN LINK HERE</t>
  </si>
  <si>
    <t>TO DO:</t>
  </si>
  <si>
    <t>External Fidelity Check of Tier I practices is invited annually (can be other district personnel as well as KCRPDC reps)</t>
  </si>
  <si>
    <t>Tiered Fidelity Survey (TFI) given (PBIS team only) once a year (District will send survey window)</t>
  </si>
  <si>
    <t>Self-Assessment Survey (SAS) given (whole staff) once a year (District will send survey window)</t>
  </si>
  <si>
    <t>School Safety Survey (SSS) given (whole staff) once a year (District will send survey window)</t>
  </si>
  <si>
    <t>Ongoing PD plan aligns with PBIS priorities / goals and is scheduled as appropriate</t>
  </si>
  <si>
    <t xml:space="preserve">Matrix lessons and calendar of when to teach and reteach </t>
  </si>
  <si>
    <t>Understanding of how to review the Big 5 Data and form/implement appropriate solutions plan</t>
  </si>
  <si>
    <t>Token system and incentives (specific positive feedback for students and what they earn)</t>
  </si>
  <si>
    <t>Defined roles for PBIS Core Team (minutes, data, lessons lead, etc.) and monthly meetings calendared for the year</t>
  </si>
  <si>
    <t>Matrices visible and USED with positively-stated, kid-friendly expectations (All-Locations, Classroom, Hallways, Restroom, Cafeteria, Gym, etc.)</t>
  </si>
  <si>
    <t>Behavior flow chart review to start each year (classroom vs. office-managed behavior/majors vs. minors) and what adult actions should result; make adjustments as needed</t>
  </si>
  <si>
    <t>Philosophy of Discipline is reviewed at least annually and has buy-in from staff</t>
  </si>
  <si>
    <t>Every school should have these Tier 1 practices in place (at a minimum):</t>
  </si>
  <si>
    <t>Strong Practice</t>
  </si>
  <si>
    <t>Needs Review</t>
  </si>
  <si>
    <t>TIER 1 needs to be solidly in place for TIER 2 and 3 to function well.</t>
  </si>
  <si>
    <t>What on-site support or Training(s) Are Desired This Year?</t>
  </si>
  <si>
    <t>HELP US SUPPORT YOU!  QUICK FORM TO FILL OUT</t>
  </si>
  <si>
    <r>
      <rPr>
        <b/>
        <sz val="12"/>
        <color theme="1"/>
        <rFont val="Arial"/>
      </rPr>
      <t xml:space="preserve">Priority Actions / Goals for Our School Team:  </t>
    </r>
    <r>
      <rPr>
        <b/>
        <sz val="12"/>
        <color rgb="FFFF0000"/>
        <rFont val="Arial"/>
      </rPr>
      <t>(Be sure to copy/paste your priorities into monthly meeting note tabs)</t>
    </r>
  </si>
  <si>
    <t>What did we notice about our school and want to work on this year?</t>
  </si>
  <si>
    <t xml:space="preserve">2.  Review Last Year's PBS Surveys </t>
  </si>
  <si>
    <t>1.  Review District Data Presentation</t>
  </si>
  <si>
    <t>DO:</t>
  </si>
  <si>
    <t>Remember:  PBIS Surveys are posted in your Shared School Data Folder</t>
  </si>
  <si>
    <t>Team Members Present:</t>
  </si>
  <si>
    <t>Date:</t>
  </si>
  <si>
    <t>Resources Needed?</t>
  </si>
  <si>
    <t>Assigned to?</t>
  </si>
  <si>
    <t>By When?</t>
  </si>
  <si>
    <t>Needed</t>
  </si>
  <si>
    <t>TO DO LIST:</t>
  </si>
  <si>
    <t>Review token system, make updates, share out to staff and students (and parents)</t>
  </si>
  <si>
    <t>Review Tier 1 Action Plan</t>
  </si>
  <si>
    <t>Beginning of year: Review Behavior Philosopy for buy in, discipline flow chart (majors vs. minors), building incentive programs, common school expectations</t>
  </si>
  <si>
    <t>Plan ongoing PD for the year related to PBS goals</t>
  </si>
  <si>
    <t xml:space="preserve">     *  Consider reviewing matrices in building areas of any primary-aged students.  Are matrices more pictorial than text-based?  Are they at eye level of students?</t>
  </si>
  <si>
    <t>Ensure matrices and lessons are in place (physically) and that staff have the calendar to teach and reteach specific lessons</t>
  </si>
  <si>
    <t>Schedule and Prep for SSS (mid-August through early September)</t>
  </si>
  <si>
    <t>Be sure SIP scorecard is updated with PBIS team assessment of current strengths and areas of focus</t>
  </si>
  <si>
    <t>This Month's PBS Topics to Review:</t>
  </si>
  <si>
    <t>Actions Planned Based on our Current Data:</t>
  </si>
  <si>
    <t>[School] Tier 1 Walk-Through Form -- link it here</t>
  </si>
  <si>
    <t>How are we checking our Tier 1 SW and CW practices for implementation / fidelity?</t>
  </si>
  <si>
    <t>Top 3 Times</t>
  </si>
  <si>
    <t>Top Days of Week</t>
  </si>
  <si>
    <t>Top 3 Locations</t>
  </si>
  <si>
    <t>The link above is for the longer version.  Once you submit, you will receive an email back for a shorter version to update and submit on a monthly basis.</t>
  </si>
  <si>
    <t>Top 3 Behavior Types</t>
  </si>
  <si>
    <t>Top 3 Incident Types</t>
  </si>
  <si>
    <t>SOLUTION PLAN LINK</t>
  </si>
  <si>
    <t># of Majors</t>
  </si>
  <si>
    <t>Data Interpretation Notes or Further Data Dig</t>
  </si>
  <si>
    <t>Review of Our Big 5 Data:</t>
  </si>
  <si>
    <t>Met</t>
  </si>
  <si>
    <t>In Progress</t>
  </si>
  <si>
    <t>Not Started</t>
  </si>
  <si>
    <t>Update on Items To Do from last Meeting:</t>
  </si>
  <si>
    <t>STANDING AGENDA:</t>
  </si>
  <si>
    <t>Priorities / Goals for This Year:</t>
  </si>
  <si>
    <t>Discussion of planning staff “pick-me-ups” for each month.  What do our teammates need to continue to invest in proactive practices?</t>
  </si>
  <si>
    <t>Discussion of quarterly rewards OR incentives for students.  How is our data driving adult actions related to rewards / incentives?</t>
  </si>
  <si>
    <r>
      <rPr>
        <sz val="11"/>
        <color rgb="FF000000"/>
        <rFont val="Arial"/>
      </rPr>
      <t xml:space="preserve">Consider when to review Tier 2 practices;  </t>
    </r>
    <r>
      <rPr>
        <sz val="11"/>
        <color rgb="FF0000FF"/>
        <rFont val="Arial"/>
      </rPr>
      <t>[LINK Tier 2 Agenda]</t>
    </r>
  </si>
  <si>
    <t>Discussion of how things are going in the building.  How can we support proactive practices?</t>
  </si>
  <si>
    <t>Ensure SSS is taken by the deadline.  How will the data be used?</t>
  </si>
  <si>
    <t>Supporting staff:  October is emotionally challenging!  How can we keep their buy-in for using proactive practices?</t>
  </si>
  <si>
    <t>Plan next PD needs</t>
  </si>
  <si>
    <t>Action plan (as necessary) based on SSS data</t>
  </si>
  <si>
    <t>Discuss SSS results</t>
  </si>
  <si>
    <t>Supporting staff:  How can we keep their buy-in for using proactive practices?</t>
  </si>
  <si>
    <t>Plan for 2nd Quarter incentive/rewards.  How is our data driving adult actions related to rewards / incentives?</t>
  </si>
  <si>
    <t>Plan ahead for holiday boosters to mitigate anticipated behaviors</t>
  </si>
  <si>
    <t>Plan “back from winter break” bootcamp for students AND staff</t>
  </si>
  <si>
    <t>Have we invited an external fidelity check for Tier I practices yet this year?  How / when might we do that?</t>
  </si>
  <si>
    <t>Schedule when to take SAS (whole staff) and TFI (PBIS Team) Surveys (recommend February or March)</t>
  </si>
  <si>
    <t>Review SIP scorecard PBIS section and prepare updates for the mid-year presentation</t>
  </si>
  <si>
    <t>Plan for 3rd quarter incentive / rewards.  How is our data driving adult actions related to rewards / incentives?</t>
  </si>
  <si>
    <t>Prep to take SAS (whole staff) and TFI (PBIS Team) Surveys (recommend February or March)</t>
  </si>
  <si>
    <t>Plan for “back from spring break”/winding down the year bootcamp</t>
  </si>
  <si>
    <t>Prep for and/or administer SAS (whole staff) and TFI (PBIS Team) Surveys (recommend February or March)</t>
  </si>
  <si>
    <t>Plan for 4th quarter incentive / rewards.  How is our data driving adult actions related to rewards / incentives?</t>
  </si>
  <si>
    <t>Review SAS and TFI data.  What does it help us understand?</t>
  </si>
  <si>
    <t>How did we do with supporting our staff and new staff members with understanding / implementing PBS this year?</t>
  </si>
  <si>
    <t>Review PBIS practices:  are all documents in the Shared Drive folder?  Documentation in order from this year?</t>
  </si>
  <si>
    <t>Identify goals and priorities for next year</t>
  </si>
  <si>
    <t>CELEBRATE our strengths and PBS accomplishments!</t>
  </si>
  <si>
    <t xml:space="preserve">Ranking:
0 = 0 to 3 items checked
1 = 4 to 5 items checked
2 = 6 to 7 items checked
3 = 8 to 9 items checked
</t>
  </si>
  <si>
    <t>Scheduling is a smooth process and ensures all students needing supports are in PST and receiving follow-ups in a timely manner</t>
  </si>
  <si>
    <t>Fidelity checks occur to ensure appropriate implementation</t>
  </si>
  <si>
    <t>The team ensures teachers feel heard and supported and leave with plans and strategies</t>
  </si>
  <si>
    <t>Resources (such as the PST site, eduCLIMBER/Incident Tracker, and school psychs) are utilized to support the process</t>
  </si>
  <si>
    <t>Teachers/staff collects data to identify missing skills and monitors progress of interventions</t>
  </si>
  <si>
    <t>A collaborative team uses FBA information to select and draft a Student Support Plan using the guidance templates</t>
  </si>
  <si>
    <t>Teachers consistently complete student interview/reinforcement inventory with students referred to tier 3 PST</t>
  </si>
  <si>
    <t>Teachers consistently send home passive consent letter and parent input form to identify areas for home-school collaboration</t>
  </si>
  <si>
    <t>Teachers consistently complete PST referral form, teacher FBA, and enter data before meetings</t>
  </si>
  <si>
    <t>Check next to each item below that is FULLY IN PLACE for Tier 3 practices in your building</t>
  </si>
  <si>
    <t>Rank for 
Tier 3 practices</t>
  </si>
  <si>
    <t>TOTAL</t>
  </si>
  <si>
    <r>
      <rPr>
        <sz val="16"/>
        <rFont val="Georgia"/>
      </rPr>
      <t xml:space="preserve">RANK DESCRIPTIONS FOR </t>
    </r>
    <r>
      <rPr>
        <b/>
        <sz val="16"/>
        <rFont val="Georgia"/>
      </rPr>
      <t>TIER 3</t>
    </r>
  </si>
  <si>
    <t xml:space="preserve">Ranking:
0= 0 items checked
1 = 1 item checked
2 = 2 items checked
3 = 3 to 4 items checked 
</t>
  </si>
  <si>
    <t>Teams use an effective tracking and monitoring system that allows for visualization of data and efficient decision-making. The PST site is always used.</t>
  </si>
  <si>
    <t>Teams regularly review progress monitoring data, create and implement evidence-based intervention groups, move students out of groups when adequate progress is made OR refer students to tier 3 PST when they make minimal progress with group interventions.</t>
  </si>
  <si>
    <t>Teams feel comfortable looking at different types of data to group students based on similar missing skills.</t>
  </si>
  <si>
    <t>Teams regularly (at least once per month) and formally (meaning a meeting is scheduled expressly for this purpose) review classwide and grade level data.</t>
  </si>
  <si>
    <t>Check next to each item below that is FULLY IN PLACE for Tier 2 practices in your building</t>
  </si>
  <si>
    <t>Rank for 
Tier 2 practices</t>
  </si>
  <si>
    <r>
      <rPr>
        <sz val="16"/>
        <rFont val="Georgia"/>
      </rPr>
      <t xml:space="preserve">RANK DESCRIPTIONS FOR </t>
    </r>
    <r>
      <rPr>
        <b/>
        <sz val="16"/>
        <rFont val="Georgia"/>
      </rPr>
      <t>TIER 2</t>
    </r>
  </si>
  <si>
    <t>The team utilizes resources, such as PBIS school psychs, PBIS team members, and PBIS trainers, the PBIS website, and the PBIS resources on the PST site.</t>
  </si>
  <si>
    <t>The building regularly evaluates the implementation and effectiveness of the 8 effective classroom practices (defining and teaching expectations; defining and teaching procedures and routines; encouraging expected behavior through specific positive feedback, discouraging inappopriate behavior using a continuum for behaviors; active supervision; opportunities to respond; activity sequencing and offering choice; and considering task difficulty) and provides referesher PD to staff based on building data.</t>
  </si>
  <si>
    <t>The team knows what resources to recommend in supporting teachers with evidence based class-wide interventions and strategies, as well as how to support implementation and data collection to determine if supports are working or more intensive supports may be necessary.</t>
  </si>
  <si>
    <t>Teams are able to interpret building behavior data to determine trends &amp; make evidence based recommendations at the Tier 1 level (such as booster lessons, revisiting effective clasroom practices, implementing classwide or school-wide interventions or supports, such as CW-Fit)</t>
  </si>
  <si>
    <t>Check next to each item below that is FULLY IN PLACE for Tier 1 practices in your building</t>
  </si>
  <si>
    <t>Rank for 
Tier 1 practices</t>
  </si>
  <si>
    <r>
      <rPr>
        <sz val="16"/>
        <rFont val="Georgia"/>
      </rPr>
      <t xml:space="preserve">RANK DESCRIPTIONS FOR </t>
    </r>
    <r>
      <rPr>
        <b/>
        <sz val="16"/>
        <rFont val="Georgia"/>
      </rPr>
      <t>TIER 1</t>
    </r>
  </si>
  <si>
    <t>PBIS Tiers</t>
  </si>
  <si>
    <t>PBIS Practices:  Please discuss and score as a PBIS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</si>
</sst>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7">
    <font>
      <sz val="11"/>
      <color rgb="FF000000"/>
      <name val="Calibri"/>
    </font>
    <font>
      <sz val="18"/>
      <color rgb="FFFFFFFF"/>
      <name val="Calibri"/>
    </font>
    <font>
      <sz val="11"/>
      <name val="Calibri"/>
    </font>
    <font>
      <sz val="11"/>
      <name val="Calibri"/>
    </font>
    <font>
      <sz val="14"/>
      <color rgb="FFFFFFFF"/>
      <name val="Calibri"/>
    </font>
    <font>
      <sz val="11"/>
      <color rgb="FFFFFFFF"/>
      <name val="Calibri"/>
    </font>
    <font>
      <b/>
      <sz val="11"/>
      <color rgb="FF000000"/>
      <name val="Calibri"/>
    </font>
    <font>
      <b/>
      <sz val="11"/>
      <color rgb="FF000000"/>
      <name val="Calibri"/>
    </font>
    <font>
      <b/>
      <sz val="12"/>
      <color rgb="FF000000"/>
      <name val="Calibri"/>
    </font>
    <font>
      <b/>
      <sz val="18"/>
      <color rgb="FF000000"/>
      <name val="Calibri"/>
    </font>
    <font>
      <sz val="11"/>
      <color rgb="FF000000"/>
      <name val="Calibri"/>
    </font>
    <font>
      <sz val="12"/>
      <color rgb="FF000000"/>
      <name val="Calibri"/>
    </font>
    <font>
      <b/>
      <sz val="12"/>
      <color rgb="FFFF0000"/>
      <name val="Calibri"/>
    </font>
    <font>
      <sz val="9"/>
      <color rgb="FF000000"/>
      <name val="Calibri"/>
    </font>
    <font>
      <b/>
      <sz val="24"/>
      <color rgb="FF000000"/>
      <name val="Calibri"/>
    </font>
    <font>
      <sz val="12"/>
      <color rgb="FFFF0000"/>
      <name val="Calibri"/>
    </font>
    <font>
      <b/>
      <sz val="11"/>
      <color rgb="FFFF0000"/>
      <name val="Calibri"/>
    </font>
    <font>
      <b/>
      <u/>
      <sz val="12"/>
      <color rgb="FFFF0000"/>
      <name val="Calibri"/>
    </font>
    <font>
      <b/>
      <sz val="9"/>
      <color rgb="FF000000"/>
      <name val="Calibri"/>
    </font>
    <font>
      <sz val="12"/>
      <color rgb="FF0000FF"/>
      <name val="Calibri"/>
    </font>
    <font>
      <b/>
      <sz val="14"/>
      <color rgb="FF000000"/>
      <name val="Calibri"/>
    </font>
    <font>
      <b/>
      <u/>
      <sz val="12"/>
      <color rgb="FF000000"/>
      <name val="Calibri"/>
    </font>
    <font>
      <b/>
      <sz val="16"/>
      <color rgb="FF000000"/>
      <name val="Calibri"/>
    </font>
    <font>
      <b/>
      <sz val="10"/>
      <color rgb="FF000000"/>
      <name val="Calibri"/>
    </font>
    <font>
      <sz val="10"/>
      <color rgb="FF000000"/>
      <name val="Calibri"/>
    </font>
    <font>
      <b/>
      <u/>
      <sz val="12"/>
      <color rgb="FF000000"/>
      <name val="Calibri"/>
    </font>
    <font>
      <b/>
      <u/>
      <sz val="12"/>
      <color rgb="FF000000"/>
      <name val="Calibri"/>
    </font>
    <font>
      <b/>
      <u/>
      <sz val="12"/>
      <color rgb="FF000000"/>
      <name val="Calibri"/>
    </font>
    <font>
      <b/>
      <u/>
      <sz val="12"/>
      <color rgb="FF000000"/>
      <name val="Calibri"/>
    </font>
    <font>
      <sz val="12"/>
      <name val="Calibri"/>
    </font>
    <font>
      <u/>
      <sz val="12"/>
      <color rgb="FF0000FF"/>
      <name val="Calibri"/>
    </font>
    <font>
      <u/>
      <sz val="12"/>
      <color rgb="FF0000FF"/>
      <name val="Calibri"/>
    </font>
    <font>
      <u/>
      <sz val="12"/>
      <color rgb="FF0000FF"/>
      <name val="Calibri"/>
    </font>
    <font>
      <u/>
      <sz val="12"/>
      <color rgb="FF0000FF"/>
      <name val="Calibri"/>
    </font>
    <font>
      <sz val="11"/>
      <color rgb="FF0000FF"/>
      <name val="Calibri"/>
    </font>
    <font>
      <u/>
      <sz val="12"/>
      <color rgb="FF0000FF"/>
      <name val="Calibri"/>
    </font>
    <font>
      <u/>
      <sz val="12"/>
      <color rgb="FF0000FF"/>
      <name val="Calibri"/>
    </font>
    <font>
      <u/>
      <sz val="12"/>
      <color rgb="FF0000FF"/>
      <name val="Calibri"/>
    </font>
    <font>
      <u/>
      <sz val="12"/>
      <color rgb="FF0000FF"/>
      <name val="Calibri"/>
    </font>
    <font>
      <sz val="8"/>
      <color rgb="FF000000"/>
      <name val="Calibri"/>
    </font>
    <font>
      <sz val="11"/>
      <name val="Calibri"/>
    </font>
    <font>
      <sz val="18"/>
      <color rgb="FF000000"/>
      <name val="Calibri"/>
    </font>
    <font>
      <b/>
      <sz val="10"/>
      <color rgb="FFFF0000"/>
      <name val="Calibri"/>
    </font>
    <font>
      <sz val="9"/>
      <name val="Calibri"/>
    </font>
    <font>
      <u/>
      <sz val="11"/>
      <color rgb="FF1155CC"/>
      <name val="Calibri"/>
    </font>
    <font>
      <u/>
      <sz val="12"/>
      <color rgb="FF0000FF"/>
      <name val="Calibri"/>
    </font>
    <font>
      <sz val="12"/>
      <color rgb="FF000000"/>
      <name val="Arial"/>
    </font>
    <font>
      <b/>
      <sz val="12"/>
      <color rgb="FF0000FF"/>
      <name val="Calibri"/>
    </font>
    <font>
      <u/>
      <sz val="12"/>
      <color rgb="FF0000FF"/>
      <name val="Calibri"/>
    </font>
    <font>
      <u/>
      <sz val="12"/>
      <color rgb="FF1155CC"/>
      <name val="Calibri"/>
    </font>
    <font>
      <u/>
      <sz val="12"/>
      <color rgb="FF0000FF"/>
      <name val="Calibri"/>
    </font>
    <font>
      <b/>
      <sz val="12"/>
      <color rgb="FF000000"/>
      <name val="Calibri, Arial"/>
    </font>
    <font>
      <sz val="12"/>
      <color rgb="FF000000"/>
      <name val="Calibri, Arial"/>
    </font>
    <font>
      <sz val="11"/>
      <color rgb="FF000000"/>
      <name val="Calibri, Arial"/>
    </font>
    <font>
      <b/>
      <sz val="12"/>
      <color rgb="FFFF0000"/>
      <name val="Calibri, Arial"/>
    </font>
    <font>
      <b/>
      <sz val="11"/>
      <color rgb="FF000000"/>
      <name val="Calibri, Arial"/>
    </font>
    <font>
      <b/>
      <sz val="9"/>
      <color rgb="FF000000"/>
      <name val="Calibri, Arial"/>
    </font>
    <font>
      <b/>
      <sz val="11"/>
      <color rgb="FFFF0000"/>
      <name val="Calibri, Arial"/>
    </font>
    <font>
      <b/>
      <u/>
      <sz val="12"/>
      <color rgb="FFFF0000"/>
      <name val="Calibri, Arial"/>
    </font>
    <font>
      <b/>
      <u/>
      <sz val="12"/>
      <color rgb="FF000000"/>
      <name val="Calibri, Arial"/>
    </font>
    <font>
      <sz val="12"/>
      <color rgb="FFFF0000"/>
      <name val="Calibri, Arial"/>
    </font>
    <font>
      <b/>
      <sz val="14"/>
      <color rgb="FF000000"/>
      <name val="Calibri, Arial"/>
    </font>
    <font>
      <b/>
      <sz val="14"/>
      <color rgb="FFFF0000"/>
      <name val="Calibri, Arial"/>
    </font>
    <font>
      <b/>
      <sz val="14"/>
      <color rgb="FFFF9900"/>
      <name val="Calibri, Arial"/>
    </font>
    <font>
      <b/>
      <sz val="14"/>
      <color rgb="FF38761D"/>
      <name val="Calibri, Arial"/>
    </font>
    <font>
      <b/>
      <sz val="14"/>
      <color rgb="FF92D050"/>
      <name val="Calibri, Arial"/>
    </font>
    <font>
      <b/>
      <sz val="12"/>
      <color rgb="FF92D050"/>
      <name val="Calibri, Arial"/>
    </font>
    <font>
      <b/>
      <u/>
      <sz val="12"/>
      <color rgb="FF1155CC"/>
      <name val="Calibri"/>
    </font>
    <font>
      <b/>
      <sz val="12"/>
      <color rgb="FFFF9900"/>
      <name val="Calibri"/>
    </font>
    <font>
      <b/>
      <sz val="12"/>
      <color rgb="FF38761D"/>
      <name val="Calibri"/>
    </font>
    <font>
      <b/>
      <sz val="12"/>
      <color rgb="FF92D050"/>
      <name val="Calibri"/>
    </font>
    <font>
      <b/>
      <sz val="14"/>
      <color rgb="FFFF0000"/>
      <name val="Calibri"/>
    </font>
    <font>
      <b/>
      <sz val="14"/>
      <color rgb="FF0000FF"/>
      <name val="Calibri"/>
    </font>
    <font>
      <b/>
      <sz val="12"/>
      <name val="Calibri"/>
    </font>
    <font>
      <sz val="10"/>
      <color rgb="FFFF0000"/>
      <name val="Calibri"/>
    </font>
    <font>
      <b/>
      <sz val="12"/>
      <color rgb="FF0000FF"/>
      <name val="Calibri, Arial"/>
    </font>
    <font>
      <b/>
      <sz val="12"/>
      <color rgb="FFFF9900"/>
      <name val="Calibri, Arial"/>
    </font>
    <font>
      <b/>
      <sz val="12"/>
      <color rgb="FF38761D"/>
      <name val="Calibri, Arial"/>
    </font>
    <font>
      <b/>
      <sz val="10"/>
      <color rgb="FF000000"/>
      <name val="Calibri, Arial"/>
    </font>
    <font>
      <sz val="10"/>
      <color rgb="FF000000"/>
      <name val="Calibri, Arial"/>
    </font>
    <font>
      <sz val="10"/>
      <color rgb="FF000000"/>
      <name val="Arial"/>
    </font>
    <font>
      <b/>
      <sz val="12"/>
      <color rgb="FFFF0000"/>
      <name val="Arial"/>
    </font>
    <font>
      <sz val="10"/>
      <color theme="1"/>
      <name val="Arial"/>
    </font>
    <font>
      <u/>
      <sz val="10"/>
      <color rgb="FF1155CC"/>
      <name val="Arial"/>
    </font>
    <font>
      <sz val="14"/>
      <color theme="1"/>
      <name val="Arial"/>
    </font>
    <font>
      <sz val="14"/>
      <color rgb="FFFF0000"/>
      <name val="Arial"/>
    </font>
    <font>
      <b/>
      <u/>
      <sz val="10"/>
      <color rgb="FF1155CC"/>
      <name val="Arial"/>
    </font>
    <font>
      <b/>
      <sz val="11"/>
      <color theme="1"/>
      <name val="Arial"/>
    </font>
    <font>
      <b/>
      <i/>
      <sz val="14"/>
      <color rgb="FF0000FF"/>
      <name val="Arial"/>
    </font>
    <font>
      <sz val="18"/>
      <color rgb="FF000000"/>
      <name val="Arial"/>
    </font>
    <font>
      <sz val="12"/>
      <color theme="1"/>
      <name val="Arial"/>
    </font>
    <font>
      <sz val="10"/>
      <name val="Arial"/>
    </font>
    <font>
      <u/>
      <sz val="11"/>
      <color rgb="FF0000FF"/>
      <name val="Arial"/>
    </font>
    <font>
      <u/>
      <sz val="12"/>
      <color rgb="FF0000FF"/>
      <name val="Arial"/>
    </font>
    <font>
      <b/>
      <sz val="12"/>
      <color theme="1"/>
      <name val="Arial"/>
    </font>
    <font>
      <u/>
      <sz val="14"/>
      <color rgb="FF1155CC"/>
      <name val="Arial"/>
    </font>
    <font>
      <b/>
      <u/>
      <sz val="12"/>
      <color rgb="FF1155CC"/>
      <name val="Arial"/>
    </font>
    <font>
      <b/>
      <sz val="12"/>
      <color rgb="FF000000"/>
      <name val="Cambria"/>
    </font>
    <font>
      <sz val="11"/>
      <color rgb="FF000000"/>
      <name val="Arial"/>
    </font>
    <font>
      <b/>
      <i/>
      <sz val="11"/>
      <color rgb="FFFF0000"/>
      <name val="Arial"/>
    </font>
    <font>
      <sz val="10"/>
      <color rgb="FF0000FF"/>
      <name val="Arial"/>
    </font>
    <font>
      <sz val="9"/>
      <color theme="1"/>
      <name val="Arial"/>
    </font>
    <font>
      <b/>
      <sz val="10"/>
      <color theme="1"/>
      <name val="Arial"/>
    </font>
    <font>
      <sz val="11"/>
      <color theme="1"/>
      <name val="Arial"/>
    </font>
    <font>
      <b/>
      <sz val="14"/>
      <color rgb="FF0000FF"/>
      <name val="Arial"/>
    </font>
    <font>
      <sz val="11"/>
      <color rgb="FF0000FF"/>
      <name val="Arial"/>
    </font>
    <font>
      <b/>
      <sz val="12"/>
      <name val="Georgia"/>
    </font>
    <font>
      <sz val="12"/>
      <name val="Georgia"/>
    </font>
    <font>
      <sz val="12"/>
      <color rgb="FF000000"/>
      <name val="Georgia"/>
    </font>
    <font>
      <sz val="24"/>
      <name val="Georgia"/>
    </font>
    <font>
      <sz val="24"/>
      <color rgb="FF000000"/>
      <name val="Georgia"/>
    </font>
    <font>
      <u/>
      <sz val="12"/>
      <color rgb="FF000000"/>
      <name val="Georgia"/>
    </font>
    <font>
      <b/>
      <sz val="14"/>
      <name val="Georgia"/>
    </font>
    <font>
      <b/>
      <sz val="14"/>
      <color rgb="FF0000FF"/>
      <name val="Georgia"/>
    </font>
    <font>
      <sz val="16"/>
      <name val="Georgia"/>
    </font>
    <font>
      <b/>
      <sz val="16"/>
      <name val="Georgia"/>
    </font>
    <font>
      <b/>
      <sz val="18"/>
      <color rgb="FF0000FF"/>
      <name val="Georgia"/>
    </font>
  </fonts>
  <fills count="19">
    <fill>
      <patternFill patternType="none"/>
    </fill>
    <fill>
      <patternFill patternType="gray125"/>
    </fill>
    <fill>
      <patternFill patternType="solid">
        <fgColor rgb="FF0000FF"/>
        <bgColor rgb="FF0000FF"/>
      </patternFill>
    </fill>
    <fill>
      <patternFill patternType="solid">
        <fgColor rgb="FFFFFFFF"/>
        <bgColor rgb="FFFFFFFF"/>
      </patternFill>
    </fill>
    <fill>
      <patternFill patternType="solid">
        <fgColor rgb="FF000000"/>
        <bgColor rgb="FF000000"/>
      </patternFill>
    </fill>
    <fill>
      <patternFill patternType="solid">
        <fgColor rgb="FFD9D9D9"/>
        <bgColor rgb="FFD9D9D9"/>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
      <patternFill patternType="solid">
        <fgColor rgb="FFEAD1DC"/>
        <bgColor rgb="FFEAD1DC"/>
      </patternFill>
    </fill>
    <fill>
      <patternFill patternType="solid">
        <fgColor rgb="FFD9EAD3"/>
        <bgColor rgb="FFD9EAD3"/>
      </patternFill>
    </fill>
    <fill>
      <patternFill patternType="solid">
        <fgColor rgb="FF999999"/>
        <bgColor rgb="FF999999"/>
      </patternFill>
    </fill>
    <fill>
      <patternFill patternType="solid">
        <fgColor rgb="FFFFF2CC"/>
        <bgColor rgb="FFFFF2CC"/>
      </patternFill>
    </fill>
    <fill>
      <patternFill patternType="solid">
        <fgColor rgb="FFC9DAF8"/>
        <bgColor rgb="FFC9DAF8"/>
      </patternFill>
    </fill>
    <fill>
      <patternFill patternType="solid">
        <fgColor rgb="FFD9D2E9"/>
        <bgColor rgb="FFD9D2E9"/>
      </patternFill>
    </fill>
    <fill>
      <patternFill patternType="solid">
        <fgColor rgb="FF666666"/>
        <bgColor rgb="FF666666"/>
      </patternFill>
    </fill>
    <fill>
      <patternFill patternType="solid">
        <fgColor rgb="FFB7B7B7"/>
        <bgColor rgb="FFB7B7B7"/>
      </patternFill>
    </fill>
    <fill>
      <patternFill patternType="solid">
        <fgColor rgb="FFF3F3F3"/>
        <bgColor rgb="FFF3F3F3"/>
      </patternFill>
    </fill>
    <fill>
      <patternFill patternType="solid">
        <fgColor rgb="FFBDBDBD"/>
        <bgColor rgb="FFBDBDBD"/>
      </patternFill>
    </fill>
  </fills>
  <borders count="9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medium">
        <color rgb="FF000000"/>
      </left>
      <right/>
      <top style="thin">
        <color rgb="FF000000"/>
      </top>
      <bottom/>
      <diagonal/>
    </border>
    <border>
      <left style="thin">
        <color rgb="FF000000"/>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style="medium">
        <color rgb="FF000000"/>
      </right>
      <top/>
      <bottom/>
      <diagonal/>
    </border>
    <border>
      <left style="medium">
        <color rgb="FF000000"/>
      </left>
      <right/>
      <top/>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style="thick">
        <color rgb="FF000000"/>
      </bottom>
      <diagonal/>
    </border>
    <border>
      <left style="medium">
        <color rgb="FF000000"/>
      </left>
      <right style="medium">
        <color rgb="FF000000"/>
      </right>
      <top/>
      <bottom style="medium">
        <color rgb="FF000000"/>
      </bottom>
      <diagonal/>
    </border>
    <border>
      <left/>
      <right style="medium">
        <color rgb="FF000000"/>
      </right>
      <top style="thick">
        <color rgb="FF000000"/>
      </top>
      <bottom style="thick">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style="thick">
        <color rgb="FF0000FF"/>
      </right>
      <top/>
      <bottom style="thick">
        <color rgb="FF0000FF"/>
      </bottom>
      <diagonal/>
    </border>
    <border>
      <left/>
      <right/>
      <top/>
      <bottom style="thick">
        <color rgb="FF0000FF"/>
      </bottom>
      <diagonal/>
    </border>
    <border>
      <left style="thick">
        <color rgb="FF0000FF"/>
      </left>
      <right/>
      <top/>
      <bottom style="thick">
        <color rgb="FF0000FF"/>
      </bottom>
      <diagonal/>
    </border>
    <border>
      <left/>
      <right style="thick">
        <color rgb="FF0000FF"/>
      </right>
      <top/>
      <bottom/>
      <diagonal/>
    </border>
    <border>
      <left style="thick">
        <color rgb="FF0000FF"/>
      </left>
      <right/>
      <top/>
      <bottom/>
      <diagonal/>
    </border>
    <border>
      <left/>
      <right style="thick">
        <color rgb="FF0000FF"/>
      </right>
      <top style="thick">
        <color rgb="FF0000FF"/>
      </top>
      <bottom/>
      <diagonal/>
    </border>
    <border>
      <left/>
      <right/>
      <top style="thick">
        <color rgb="FF0000FF"/>
      </top>
      <bottom/>
      <diagonal/>
    </border>
    <border>
      <left style="thick">
        <color rgb="FF0000FF"/>
      </left>
      <right/>
      <top style="thick">
        <color rgb="FF0000FF"/>
      </top>
      <bottom/>
      <diagonal/>
    </border>
  </borders>
  <cellStyleXfs count="2">
    <xf numFmtId="0" fontId="0" fillId="0" borderId="0"/>
    <xf numFmtId="0" fontId="80" fillId="0" borderId="0"/>
  </cellStyleXfs>
  <cellXfs count="541">
    <xf numFmtId="0" fontId="0" fillId="0" borderId="0" xfId="0" applyFont="1" applyAlignment="1"/>
    <xf numFmtId="0" fontId="3" fillId="3" borderId="0" xfId="0" applyFont="1" applyFill="1"/>
    <xf numFmtId="0" fontId="6" fillId="0" borderId="13" xfId="0" applyFont="1" applyBorder="1" applyAlignment="1">
      <alignment horizontal="center" wrapText="1"/>
    </xf>
    <xf numFmtId="0" fontId="6" fillId="0" borderId="13" xfId="0" applyFont="1" applyBorder="1" applyAlignment="1">
      <alignment horizontal="center"/>
    </xf>
    <xf numFmtId="0" fontId="7" fillId="5" borderId="13" xfId="0" applyFont="1" applyFill="1" applyBorder="1" applyAlignment="1">
      <alignment horizontal="center" wrapText="1"/>
    </xf>
    <xf numFmtId="0" fontId="8" fillId="5" borderId="13" xfId="0" applyFont="1" applyFill="1" applyBorder="1" applyAlignment="1">
      <alignment horizontal="center" wrapText="1"/>
    </xf>
    <xf numFmtId="0" fontId="0" fillId="6" borderId="13" xfId="0" applyFont="1" applyFill="1" applyBorder="1" applyAlignment="1">
      <alignment horizontal="center"/>
    </xf>
    <xf numFmtId="0" fontId="0" fillId="7" borderId="13" xfId="0" applyFont="1" applyFill="1" applyBorder="1" applyAlignment="1">
      <alignment horizontal="center"/>
    </xf>
    <xf numFmtId="0" fontId="0" fillId="8" borderId="13" xfId="0" applyFont="1" applyFill="1" applyBorder="1" applyAlignment="1">
      <alignment horizontal="center"/>
    </xf>
    <xf numFmtId="0" fontId="11" fillId="0" borderId="13" xfId="0" applyFont="1" applyBorder="1" applyAlignment="1">
      <alignment wrapText="1"/>
    </xf>
    <xf numFmtId="0" fontId="3" fillId="3" borderId="13" xfId="0" applyFont="1" applyFill="1" applyBorder="1"/>
    <xf numFmtId="0" fontId="3" fillId="3" borderId="0" xfId="0" applyFont="1" applyFill="1" applyAlignment="1"/>
    <xf numFmtId="0" fontId="11" fillId="0" borderId="13" xfId="0" applyFont="1" applyBorder="1" applyAlignment="1">
      <alignment wrapText="1"/>
    </xf>
    <xf numFmtId="0" fontId="10" fillId="10" borderId="13" xfId="0" applyFont="1" applyFill="1" applyBorder="1" applyAlignment="1">
      <alignment horizontal="center" wrapText="1"/>
    </xf>
    <xf numFmtId="0" fontId="11" fillId="10" borderId="13" xfId="0" applyFont="1" applyFill="1" applyBorder="1" applyAlignment="1">
      <alignment horizontal="center" wrapText="1"/>
    </xf>
    <xf numFmtId="0" fontId="13" fillId="10" borderId="13" xfId="0" applyFont="1" applyFill="1" applyBorder="1" applyAlignment="1">
      <alignment horizontal="center" wrapText="1"/>
    </xf>
    <xf numFmtId="0" fontId="13" fillId="0" borderId="13" xfId="0" applyFont="1" applyBorder="1" applyAlignment="1">
      <alignment horizontal="center"/>
    </xf>
    <xf numFmtId="0" fontId="3" fillId="0" borderId="13" xfId="0" applyFont="1" applyBorder="1"/>
    <xf numFmtId="0" fontId="3" fillId="11" borderId="13" xfId="0" applyFont="1" applyFill="1" applyBorder="1"/>
    <xf numFmtId="0" fontId="3" fillId="3" borderId="0" xfId="0" applyFont="1" applyFill="1" applyAlignment="1">
      <alignment vertical="top"/>
    </xf>
    <xf numFmtId="164" fontId="3" fillId="0" borderId="13" xfId="0" applyNumberFormat="1" applyFont="1" applyBorder="1"/>
    <xf numFmtId="0" fontId="11" fillId="0" borderId="13" xfId="0" applyFont="1" applyBorder="1" applyAlignment="1">
      <alignment wrapText="1"/>
    </xf>
    <xf numFmtId="10" fontId="3" fillId="3" borderId="13" xfId="0" applyNumberFormat="1" applyFont="1" applyFill="1" applyBorder="1"/>
    <xf numFmtId="0" fontId="11" fillId="0" borderId="13" xfId="0" applyFont="1" applyBorder="1" applyAlignment="1">
      <alignment vertical="center" wrapText="1"/>
    </xf>
    <xf numFmtId="0" fontId="6" fillId="0" borderId="13" xfId="0" applyFont="1" applyBorder="1" applyAlignment="1">
      <alignment wrapText="1"/>
    </xf>
    <xf numFmtId="9" fontId="3" fillId="3" borderId="13" xfId="0" applyNumberFormat="1" applyFont="1" applyFill="1" applyBorder="1"/>
    <xf numFmtId="0" fontId="11" fillId="3" borderId="13" xfId="0" applyFont="1" applyFill="1" applyBorder="1"/>
    <xf numFmtId="0" fontId="0" fillId="0" borderId="13" xfId="0" applyFont="1" applyBorder="1" applyAlignment="1">
      <alignment wrapText="1"/>
    </xf>
    <xf numFmtId="0" fontId="8" fillId="13" borderId="13" xfId="0" applyFont="1" applyFill="1" applyBorder="1" applyAlignment="1">
      <alignment horizontal="center" vertical="center" textRotation="90" wrapText="1"/>
    </xf>
    <xf numFmtId="0" fontId="8" fillId="0" borderId="13" xfId="0" applyFont="1" applyBorder="1" applyAlignment="1">
      <alignment wrapText="1"/>
    </xf>
    <xf numFmtId="0" fontId="8" fillId="0" borderId="13" xfId="0" applyFont="1" applyBorder="1" applyAlignment="1">
      <alignment wrapText="1"/>
    </xf>
    <xf numFmtId="0" fontId="8" fillId="14" borderId="13" xfId="0" applyFont="1" applyFill="1" applyBorder="1" applyAlignment="1">
      <alignment horizontal="center" wrapText="1"/>
    </xf>
    <xf numFmtId="0" fontId="13" fillId="3" borderId="13" xfId="0" applyFont="1" applyFill="1" applyBorder="1" applyAlignment="1">
      <alignment horizontal="center"/>
    </xf>
    <xf numFmtId="0" fontId="7" fillId="14" borderId="13" xfId="0" applyFont="1" applyFill="1" applyBorder="1" applyAlignment="1">
      <alignment horizontal="center" wrapText="1"/>
    </xf>
    <xf numFmtId="0" fontId="5" fillId="3" borderId="0" xfId="0" applyFont="1" applyFill="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3" borderId="0" xfId="0" applyFont="1" applyFill="1" applyAlignment="1">
      <alignment horizontal="center" vertical="center"/>
    </xf>
    <xf numFmtId="0" fontId="23" fillId="5" borderId="1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0" fillId="6" borderId="13" xfId="0" applyFont="1" applyFill="1" applyBorder="1" applyAlignment="1">
      <alignment horizontal="center" vertical="center"/>
    </xf>
    <xf numFmtId="0" fontId="0" fillId="7" borderId="13" xfId="0" applyFont="1" applyFill="1" applyBorder="1" applyAlignment="1">
      <alignment horizontal="center" vertical="center"/>
    </xf>
    <xf numFmtId="0" fontId="0" fillId="8" borderId="13" xfId="0" applyFont="1" applyFill="1" applyBorder="1" applyAlignment="1">
      <alignment horizontal="center" vertical="center"/>
    </xf>
    <xf numFmtId="0" fontId="0" fillId="3" borderId="0" xfId="0" applyFont="1" applyFill="1" applyAlignment="1">
      <alignment horizontal="center" vertical="center"/>
    </xf>
    <xf numFmtId="0" fontId="11" fillId="0" borderId="13" xfId="0" applyFont="1" applyBorder="1" applyAlignment="1">
      <alignment vertical="center" wrapText="1"/>
    </xf>
    <xf numFmtId="0" fontId="11" fillId="3" borderId="13" xfId="0" applyFont="1" applyFill="1" applyBorder="1" applyAlignment="1">
      <alignment horizontal="center" vertical="center"/>
    </xf>
    <xf numFmtId="0" fontId="12" fillId="3" borderId="0" xfId="0" applyFont="1" applyFill="1" applyAlignment="1">
      <alignment horizontal="left" wrapText="1"/>
    </xf>
    <xf numFmtId="0" fontId="11" fillId="3" borderId="0" xfId="0" applyFont="1" applyFill="1" applyAlignment="1">
      <alignment horizontal="left" vertical="center" wrapText="1"/>
    </xf>
    <xf numFmtId="0" fontId="24" fillId="10" borderId="13"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24" fillId="10" borderId="11"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0" borderId="13" xfId="0" applyFont="1" applyBorder="1" applyAlignment="1">
      <alignment horizontal="center" vertical="center"/>
    </xf>
    <xf numFmtId="0" fontId="11" fillId="0" borderId="13" xfId="0" applyFont="1" applyBorder="1" applyAlignment="1">
      <alignment horizontal="center" vertical="center"/>
    </xf>
    <xf numFmtId="0" fontId="11" fillId="11" borderId="13" xfId="0" applyFont="1" applyFill="1" applyBorder="1" applyAlignment="1">
      <alignment horizontal="center" vertical="center"/>
    </xf>
    <xf numFmtId="0" fontId="19" fillId="0" borderId="13" xfId="0" applyFont="1" applyBorder="1" applyAlignment="1">
      <alignment horizontal="center" vertical="center"/>
    </xf>
    <xf numFmtId="0" fontId="15" fillId="3" borderId="0" xfId="0" applyFont="1" applyFill="1" applyAlignment="1">
      <alignment horizontal="left" vertical="top" wrapText="1"/>
    </xf>
    <xf numFmtId="0" fontId="13"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9" fillId="0" borderId="28" xfId="0" applyFont="1" applyBorder="1" applyAlignment="1">
      <alignment horizontal="center" vertical="center"/>
    </xf>
    <xf numFmtId="0" fontId="13" fillId="10" borderId="30" xfId="0" applyFont="1" applyFill="1" applyBorder="1" applyAlignment="1">
      <alignment horizontal="center" vertical="center" wrapText="1"/>
    </xf>
    <xf numFmtId="0" fontId="13" fillId="10" borderId="31" xfId="0" applyFont="1" applyFill="1" applyBorder="1" applyAlignment="1">
      <alignment horizontal="center" vertical="center" wrapText="1"/>
    </xf>
    <xf numFmtId="164" fontId="11" fillId="0" borderId="13" xfId="0" applyNumberFormat="1" applyFont="1" applyBorder="1" applyAlignment="1">
      <alignment horizontal="center" vertical="center"/>
    </xf>
    <xf numFmtId="0" fontId="12" fillId="3" borderId="0" xfId="0" applyFont="1" applyFill="1" applyAlignment="1">
      <alignment horizontal="center" vertical="top" wrapText="1"/>
    </xf>
    <xf numFmtId="0" fontId="26" fillId="3" borderId="0" xfId="0" applyFont="1" applyFill="1" applyAlignment="1">
      <alignment horizontal="center" vertical="center" wrapText="1"/>
    </xf>
    <xf numFmtId="10" fontId="11" fillId="3" borderId="34" xfId="0" applyNumberFormat="1" applyFont="1" applyFill="1" applyBorder="1" applyAlignment="1">
      <alignment horizontal="center" vertical="center"/>
    </xf>
    <xf numFmtId="10" fontId="11" fillId="3" borderId="35" xfId="0" applyNumberFormat="1" applyFont="1" applyFill="1" applyBorder="1" applyAlignment="1">
      <alignment horizontal="center" vertical="center"/>
    </xf>
    <xf numFmtId="0" fontId="11" fillId="3" borderId="35" xfId="0" applyFont="1" applyFill="1" applyBorder="1" applyAlignment="1">
      <alignment horizontal="center" vertical="center"/>
    </xf>
    <xf numFmtId="0" fontId="19"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13" xfId="0" applyFont="1" applyFill="1" applyBorder="1" applyAlignment="1">
      <alignment horizontal="center" vertical="center" wrapText="1"/>
    </xf>
    <xf numFmtId="0" fontId="8" fillId="3" borderId="0" xfId="0" applyFont="1" applyFill="1" applyAlignment="1">
      <alignment horizontal="center" vertical="center" textRotation="90" wrapText="1"/>
    </xf>
    <xf numFmtId="0" fontId="0" fillId="0" borderId="13" xfId="0" applyFont="1" applyBorder="1" applyAlignment="1">
      <alignment vertical="center" wrapText="1"/>
    </xf>
    <xf numFmtId="10" fontId="13" fillId="3" borderId="13" xfId="0" applyNumberFormat="1" applyFont="1" applyFill="1" applyBorder="1" applyAlignment="1">
      <alignment horizontal="center" vertical="center"/>
    </xf>
    <xf numFmtId="9" fontId="13" fillId="3" borderId="13" xfId="0" applyNumberFormat="1" applyFont="1" applyFill="1" applyBorder="1" applyAlignment="1">
      <alignment horizontal="center" vertical="center"/>
    </xf>
    <xf numFmtId="0" fontId="28" fillId="3" borderId="0" xfId="0" applyFont="1" applyFill="1" applyAlignment="1">
      <alignment horizontal="center" vertical="center"/>
    </xf>
    <xf numFmtId="0" fontId="11" fillId="3" borderId="13" xfId="0" applyFont="1" applyFill="1" applyBorder="1" applyAlignment="1">
      <alignment horizontal="left" vertical="center"/>
    </xf>
    <xf numFmtId="0" fontId="24" fillId="3" borderId="0" xfId="0" applyFont="1" applyFill="1" applyAlignment="1">
      <alignment horizontal="left" vertical="center" wrapText="1"/>
    </xf>
    <xf numFmtId="9" fontId="11" fillId="3" borderId="13" xfId="0" applyNumberFormat="1" applyFont="1" applyFill="1" applyBorder="1" applyAlignment="1">
      <alignment horizontal="center" vertical="center"/>
    </xf>
    <xf numFmtId="0" fontId="8" fillId="13" borderId="24" xfId="0" applyFont="1" applyFill="1" applyBorder="1" applyAlignment="1">
      <alignment horizontal="center" vertical="center" textRotation="90" wrapText="1"/>
    </xf>
    <xf numFmtId="0" fontId="12" fillId="3" borderId="0" xfId="0" applyFont="1" applyFill="1" applyAlignment="1">
      <alignment horizontal="center" vertical="center"/>
    </xf>
    <xf numFmtId="0" fontId="8" fillId="13" borderId="35" xfId="0" applyFont="1" applyFill="1" applyBorder="1" applyAlignment="1">
      <alignment horizontal="center" vertical="center" textRotation="90" wrapText="1"/>
    </xf>
    <xf numFmtId="0" fontId="8" fillId="0" borderId="13" xfId="0" applyFont="1" applyBorder="1" applyAlignment="1">
      <alignment vertical="center" wrapText="1"/>
    </xf>
    <xf numFmtId="0" fontId="29" fillId="3" borderId="0" xfId="0" applyFont="1" applyFill="1" applyAlignment="1">
      <alignment horizontal="left" vertical="center" wrapText="1"/>
    </xf>
    <xf numFmtId="0" fontId="8" fillId="14" borderId="28" xfId="0" applyFont="1" applyFill="1" applyBorder="1" applyAlignment="1">
      <alignment horizontal="center" vertical="center" textRotation="90" wrapText="1"/>
    </xf>
    <xf numFmtId="0" fontId="13" fillId="3" borderId="41" xfId="0" applyFont="1" applyFill="1" applyBorder="1" applyAlignment="1">
      <alignment horizontal="center" vertical="center"/>
    </xf>
    <xf numFmtId="0" fontId="8" fillId="3" borderId="28" xfId="0" applyFont="1" applyFill="1" applyBorder="1" applyAlignment="1">
      <alignment horizontal="center" vertical="center" textRotation="90" wrapText="1"/>
    </xf>
    <xf numFmtId="0" fontId="8" fillId="3" borderId="26" xfId="0" applyFont="1" applyFill="1" applyBorder="1" applyAlignment="1">
      <alignment horizontal="center" vertical="center" textRotation="90" wrapText="1"/>
    </xf>
    <xf numFmtId="0" fontId="8" fillId="3" borderId="0" xfId="0" applyFont="1" applyFill="1" applyAlignment="1">
      <alignment horizontal="center" vertical="center" wrapText="1"/>
    </xf>
    <xf numFmtId="0" fontId="8" fillId="14" borderId="42" xfId="0" applyFont="1" applyFill="1" applyBorder="1" applyAlignment="1">
      <alignment horizontal="center" vertical="center" textRotation="90" wrapText="1"/>
    </xf>
    <xf numFmtId="0" fontId="13" fillId="3" borderId="42" xfId="0" applyFont="1" applyFill="1" applyBorder="1" applyAlignment="1">
      <alignment horizontal="center" vertical="center"/>
    </xf>
    <xf numFmtId="0" fontId="8" fillId="3" borderId="42" xfId="0" applyFont="1" applyFill="1" applyBorder="1" applyAlignment="1">
      <alignment horizontal="center" vertical="center" textRotation="90" wrapText="1"/>
    </xf>
    <xf numFmtId="0" fontId="8" fillId="3" borderId="38" xfId="0" applyFont="1" applyFill="1" applyBorder="1" applyAlignment="1">
      <alignment horizontal="center" vertical="center" textRotation="90" wrapText="1"/>
    </xf>
    <xf numFmtId="0" fontId="23" fillId="14" borderId="31" xfId="0" applyFont="1" applyFill="1" applyBorder="1" applyAlignment="1">
      <alignment horizontal="center" vertical="center" textRotation="90" wrapText="1"/>
    </xf>
    <xf numFmtId="0" fontId="13" fillId="3" borderId="31" xfId="0" applyFont="1" applyFill="1" applyBorder="1" applyAlignment="1">
      <alignment horizontal="center" vertical="center"/>
    </xf>
    <xf numFmtId="0" fontId="8" fillId="3" borderId="31" xfId="0" applyFont="1" applyFill="1" applyBorder="1" applyAlignment="1">
      <alignment horizontal="center" vertical="center" textRotation="90" wrapText="1"/>
    </xf>
    <xf numFmtId="0" fontId="8" fillId="3" borderId="35" xfId="0" applyFont="1" applyFill="1" applyBorder="1" applyAlignment="1">
      <alignment horizontal="center" vertical="center" textRotation="90" wrapText="1"/>
    </xf>
    <xf numFmtId="0" fontId="11" fillId="3" borderId="0" xfId="0" applyFont="1" applyFill="1" applyAlignment="1">
      <alignment horizontal="left"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7" xfId="0" applyFont="1" applyBorder="1" applyAlignment="1">
      <alignment horizontal="center" vertical="center" wrapText="1"/>
    </xf>
    <xf numFmtId="0" fontId="11"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0" fillId="6" borderId="49" xfId="0" applyFont="1" applyFill="1" applyBorder="1" applyAlignment="1">
      <alignment horizontal="center" vertical="center"/>
    </xf>
    <xf numFmtId="0" fontId="0" fillId="6" borderId="50" xfId="0" applyFont="1" applyFill="1" applyBorder="1" applyAlignment="1">
      <alignment horizontal="center" vertical="center"/>
    </xf>
    <xf numFmtId="0" fontId="0" fillId="7" borderId="50" xfId="0" applyFont="1" applyFill="1" applyBorder="1" applyAlignment="1">
      <alignment horizontal="center" vertical="center"/>
    </xf>
    <xf numFmtId="0" fontId="0" fillId="8" borderId="51" xfId="0" applyFont="1" applyFill="1" applyBorder="1" applyAlignment="1">
      <alignment horizontal="center" vertical="center"/>
    </xf>
    <xf numFmtId="0" fontId="13" fillId="0" borderId="52" xfId="0" applyFont="1" applyBorder="1" applyAlignment="1">
      <alignment horizontal="center" vertical="center"/>
    </xf>
    <xf numFmtId="0" fontId="11" fillId="0" borderId="48" xfId="0" applyFont="1" applyBorder="1" applyAlignment="1">
      <alignment vertical="center" wrapText="1"/>
    </xf>
    <xf numFmtId="0" fontId="11" fillId="3" borderId="53" xfId="0" applyFont="1" applyFill="1" applyBorder="1" applyAlignment="1">
      <alignment horizontal="center" vertical="center"/>
    </xf>
    <xf numFmtId="0" fontId="11" fillId="11" borderId="54" xfId="0" applyFont="1" applyFill="1" applyBorder="1" applyAlignment="1">
      <alignment horizontal="center" vertical="center"/>
    </xf>
    <xf numFmtId="0" fontId="11" fillId="0" borderId="55" xfId="0" applyFont="1" applyBorder="1" applyAlignment="1">
      <alignment horizontal="center" vertical="center"/>
    </xf>
    <xf numFmtId="0" fontId="13" fillId="0" borderId="33" xfId="0" applyFont="1" applyBorder="1" applyAlignment="1">
      <alignment horizontal="center" vertical="center"/>
    </xf>
    <xf numFmtId="0" fontId="11" fillId="11" borderId="53" xfId="0" applyFont="1" applyFill="1" applyBorder="1" applyAlignment="1">
      <alignment horizontal="center" vertical="center"/>
    </xf>
    <xf numFmtId="0" fontId="11" fillId="0" borderId="58" xfId="0" applyFont="1" applyBorder="1" applyAlignment="1">
      <alignment horizontal="center" vertical="center"/>
    </xf>
    <xf numFmtId="0" fontId="13" fillId="0" borderId="33" xfId="0" applyFont="1" applyBorder="1" applyAlignment="1">
      <alignment horizontal="center" vertical="center"/>
    </xf>
    <xf numFmtId="0" fontId="19" fillId="0" borderId="59" xfId="0" applyFont="1" applyBorder="1" applyAlignment="1">
      <alignment vertical="center" wrapText="1"/>
    </xf>
    <xf numFmtId="0" fontId="11" fillId="11" borderId="60" xfId="0" applyFont="1" applyFill="1" applyBorder="1" applyAlignment="1">
      <alignment horizontal="center" vertical="center"/>
    </xf>
    <xf numFmtId="164" fontId="11" fillId="11" borderId="53" xfId="0" applyNumberFormat="1" applyFont="1" applyFill="1" applyBorder="1" applyAlignment="1">
      <alignment horizontal="center" vertical="center"/>
    </xf>
    <xf numFmtId="0" fontId="11" fillId="11" borderId="25" xfId="0" applyFont="1" applyFill="1" applyBorder="1" applyAlignment="1">
      <alignment horizontal="center" vertical="center"/>
    </xf>
    <xf numFmtId="0" fontId="13" fillId="0" borderId="52" xfId="0" applyFont="1" applyBorder="1" applyAlignment="1">
      <alignment horizontal="center" vertical="center"/>
    </xf>
    <xf numFmtId="0" fontId="11" fillId="0" borderId="53" xfId="0" applyFont="1" applyBorder="1" applyAlignment="1">
      <alignment horizontal="left" wrapText="1"/>
    </xf>
    <xf numFmtId="0" fontId="11" fillId="3" borderId="54" xfId="0" applyFont="1" applyFill="1" applyBorder="1" applyAlignment="1">
      <alignment horizontal="center" vertical="center"/>
    </xf>
    <xf numFmtId="0" fontId="31" fillId="0" borderId="48" xfId="0" applyFont="1" applyBorder="1" applyAlignment="1">
      <alignment vertical="center" wrapText="1"/>
    </xf>
    <xf numFmtId="0" fontId="13" fillId="0" borderId="36" xfId="0" applyFont="1" applyBorder="1" applyAlignment="1">
      <alignment horizontal="center" vertical="center"/>
    </xf>
    <xf numFmtId="0" fontId="33" fillId="0" borderId="59" xfId="0" applyFont="1" applyBorder="1" applyAlignment="1">
      <alignment vertical="center" wrapText="1"/>
    </xf>
    <xf numFmtId="0" fontId="11" fillId="0" borderId="53" xfId="0" applyFont="1" applyBorder="1" applyAlignment="1">
      <alignment vertical="center" wrapText="1"/>
    </xf>
    <xf numFmtId="0" fontId="13" fillId="0" borderId="62" xfId="0" applyFont="1" applyBorder="1" applyAlignment="1">
      <alignment horizontal="center" vertical="center"/>
    </xf>
    <xf numFmtId="0" fontId="11" fillId="11" borderId="48" xfId="0" applyFont="1" applyFill="1" applyBorder="1" applyAlignment="1">
      <alignment horizontal="center" vertical="center"/>
    </xf>
    <xf numFmtId="0" fontId="11" fillId="3" borderId="60" xfId="0" applyFont="1" applyFill="1" applyBorder="1" applyAlignment="1">
      <alignment horizontal="center" vertical="center"/>
    </xf>
    <xf numFmtId="0" fontId="19" fillId="0" borderId="20" xfId="0" applyFont="1" applyBorder="1" applyAlignment="1">
      <alignment vertical="center" wrapText="1"/>
    </xf>
    <xf numFmtId="0" fontId="11" fillId="3" borderId="63"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65" xfId="0" applyFont="1" applyFill="1" applyBorder="1" applyAlignment="1">
      <alignment horizontal="center" vertical="center"/>
    </xf>
    <xf numFmtId="0" fontId="11" fillId="11" borderId="58" xfId="0" applyFont="1" applyFill="1" applyBorder="1" applyAlignment="1">
      <alignment horizontal="center" vertical="center"/>
    </xf>
    <xf numFmtId="0" fontId="11" fillId="0" borderId="59" xfId="0" applyFont="1" applyBorder="1" applyAlignment="1">
      <alignment vertical="center" wrapText="1"/>
    </xf>
    <xf numFmtId="0" fontId="11" fillId="3" borderId="59" xfId="0" applyFont="1" applyFill="1" applyBorder="1" applyAlignment="1">
      <alignment horizontal="center" vertical="center"/>
    </xf>
    <xf numFmtId="0" fontId="11" fillId="0" borderId="54" xfId="0" applyFont="1" applyBorder="1" applyAlignment="1">
      <alignment vertical="center" wrapText="1"/>
    </xf>
    <xf numFmtId="9" fontId="13" fillId="11" borderId="54" xfId="0" applyNumberFormat="1" applyFont="1" applyFill="1" applyBorder="1" applyAlignment="1">
      <alignment horizontal="center" vertical="center"/>
    </xf>
    <xf numFmtId="0" fontId="11" fillId="0" borderId="37" xfId="0" applyFont="1" applyBorder="1" applyAlignment="1">
      <alignment horizontal="center" vertical="center"/>
    </xf>
    <xf numFmtId="9" fontId="13" fillId="11" borderId="60" xfId="0" applyNumberFormat="1" applyFont="1" applyFill="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vertical="center" wrapText="1"/>
    </xf>
    <xf numFmtId="0" fontId="11" fillId="11" borderId="70" xfId="0" applyFont="1" applyFill="1" applyBorder="1" applyAlignment="1">
      <alignment horizontal="center" vertical="center"/>
    </xf>
    <xf numFmtId="9" fontId="13" fillId="11" borderId="70" xfId="0" applyNumberFormat="1" applyFont="1" applyFill="1" applyBorder="1" applyAlignment="1">
      <alignment horizontal="center" vertical="center"/>
    </xf>
    <xf numFmtId="0" fontId="11" fillId="0" borderId="71" xfId="0" applyFont="1" applyBorder="1" applyAlignment="1">
      <alignment horizontal="center" vertical="center"/>
    </xf>
    <xf numFmtId="0" fontId="11" fillId="3" borderId="48" xfId="0" applyFont="1" applyFill="1" applyBorder="1" applyAlignment="1">
      <alignment horizontal="center" vertical="center"/>
    </xf>
    <xf numFmtId="0" fontId="11" fillId="3" borderId="48" xfId="0" applyFont="1" applyFill="1" applyBorder="1" applyAlignment="1">
      <alignment horizontal="center" vertical="center" wrapText="1"/>
    </xf>
    <xf numFmtId="0" fontId="13" fillId="0" borderId="68" xfId="0" applyFont="1" applyBorder="1" applyAlignment="1">
      <alignment horizontal="center" vertical="center"/>
    </xf>
    <xf numFmtId="0" fontId="11" fillId="3" borderId="70" xfId="0" applyFont="1" applyFill="1" applyBorder="1" applyAlignment="1">
      <alignment horizontal="center" vertical="center"/>
    </xf>
    <xf numFmtId="0" fontId="11" fillId="0" borderId="72" xfId="0" applyFont="1" applyBorder="1" applyAlignment="1">
      <alignment horizontal="center" vertical="center"/>
    </xf>
    <xf numFmtId="0" fontId="0" fillId="0" borderId="53" xfId="0" applyFont="1" applyBorder="1" applyAlignment="1">
      <alignment vertical="center" wrapText="1"/>
    </xf>
    <xf numFmtId="0" fontId="13" fillId="12" borderId="53" xfId="0" applyFont="1" applyFill="1" applyBorder="1" applyAlignment="1">
      <alignment horizontal="center" vertical="center"/>
    </xf>
    <xf numFmtId="9" fontId="13" fillId="3" borderId="53" xfId="0" applyNumberFormat="1" applyFont="1" applyFill="1" applyBorder="1" applyAlignment="1">
      <alignment horizontal="center" vertical="center"/>
    </xf>
    <xf numFmtId="1" fontId="11" fillId="16" borderId="58" xfId="0" applyNumberFormat="1" applyFont="1" applyFill="1" applyBorder="1" applyAlignment="1">
      <alignment horizontal="center" vertical="center"/>
    </xf>
    <xf numFmtId="0" fontId="0" fillId="0" borderId="48" xfId="0" applyFont="1" applyBorder="1" applyAlignment="1">
      <alignment vertical="center" wrapText="1"/>
    </xf>
    <xf numFmtId="9" fontId="13" fillId="12" borderId="48" xfId="0" applyNumberFormat="1" applyFont="1" applyFill="1" applyBorder="1" applyAlignment="1">
      <alignment horizontal="center" vertical="center"/>
    </xf>
    <xf numFmtId="9" fontId="13" fillId="0" borderId="48" xfId="0" applyNumberFormat="1" applyFont="1" applyBorder="1" applyAlignment="1">
      <alignment horizontal="center" vertical="center"/>
    </xf>
    <xf numFmtId="49" fontId="0" fillId="0" borderId="71" xfId="0" applyNumberFormat="1" applyFont="1" applyBorder="1" applyAlignment="1">
      <alignment horizontal="center" vertical="center"/>
    </xf>
    <xf numFmtId="0" fontId="0" fillId="0" borderId="70" xfId="0" applyFont="1" applyBorder="1" applyAlignment="1">
      <alignment vertical="center" wrapText="1"/>
    </xf>
    <xf numFmtId="9" fontId="13" fillId="12" borderId="70" xfId="0" applyNumberFormat="1" applyFont="1" applyFill="1" applyBorder="1" applyAlignment="1">
      <alignment horizontal="center" vertical="center"/>
    </xf>
    <xf numFmtId="9" fontId="13" fillId="0" borderId="70" xfId="0" applyNumberFormat="1" applyFont="1" applyBorder="1" applyAlignment="1">
      <alignment horizontal="center" vertical="center"/>
    </xf>
    <xf numFmtId="49" fontId="0" fillId="0" borderId="72" xfId="0" applyNumberFormat="1" applyFont="1" applyBorder="1" applyAlignment="1">
      <alignment horizontal="center" vertical="center"/>
    </xf>
    <xf numFmtId="0" fontId="8" fillId="13" borderId="38" xfId="0" applyFont="1" applyFill="1" applyBorder="1" applyAlignment="1">
      <alignment horizontal="center" vertical="center" textRotation="90" wrapText="1"/>
    </xf>
    <xf numFmtId="0" fontId="8" fillId="13" borderId="42" xfId="0" applyFont="1" applyFill="1" applyBorder="1" applyAlignment="1">
      <alignment horizontal="center" vertical="center" textRotation="90" wrapText="1"/>
    </xf>
    <xf numFmtId="0" fontId="13" fillId="0" borderId="39" xfId="0" applyFont="1" applyBorder="1" applyAlignment="1">
      <alignment horizontal="center" vertical="center"/>
    </xf>
    <xf numFmtId="0" fontId="0" fillId="0" borderId="44" xfId="0" applyFont="1" applyBorder="1" applyAlignment="1">
      <alignment vertical="center" wrapText="1"/>
    </xf>
    <xf numFmtId="9" fontId="13" fillId="3" borderId="44" xfId="0" applyNumberFormat="1" applyFont="1" applyFill="1" applyBorder="1" applyAlignment="1">
      <alignment horizontal="center" vertical="center"/>
    </xf>
    <xf numFmtId="49" fontId="0" fillId="0" borderId="43" xfId="0" applyNumberFormat="1" applyFont="1" applyBorder="1" applyAlignment="1">
      <alignment horizontal="center" vertical="center"/>
    </xf>
    <xf numFmtId="0" fontId="8" fillId="13" borderId="31" xfId="0" applyFont="1" applyFill="1" applyBorder="1" applyAlignment="1">
      <alignment horizontal="center" vertical="center" textRotation="90" wrapText="1"/>
    </xf>
    <xf numFmtId="0" fontId="24" fillId="0" borderId="53" xfId="0" applyFont="1" applyBorder="1" applyAlignment="1">
      <alignment vertical="center" wrapText="1"/>
    </xf>
    <xf numFmtId="0" fontId="24" fillId="0" borderId="48" xfId="0" applyFont="1" applyBorder="1" applyAlignment="1">
      <alignment vertical="center" wrapText="1"/>
    </xf>
    <xf numFmtId="9" fontId="13" fillId="3" borderId="48" xfId="0" applyNumberFormat="1" applyFont="1" applyFill="1" applyBorder="1" applyAlignment="1">
      <alignment horizontal="center" vertical="center"/>
    </xf>
    <xf numFmtId="0" fontId="13" fillId="3" borderId="48" xfId="0" applyFont="1" applyFill="1" applyBorder="1" applyAlignment="1">
      <alignment horizontal="center" vertical="center"/>
    </xf>
    <xf numFmtId="0" fontId="24" fillId="0" borderId="70" xfId="0" applyFont="1" applyBorder="1" applyAlignment="1">
      <alignment vertical="center" wrapText="1"/>
    </xf>
    <xf numFmtId="9" fontId="13" fillId="3" borderId="70" xfId="0" applyNumberFormat="1" applyFont="1" applyFill="1" applyBorder="1" applyAlignment="1">
      <alignment horizontal="center" vertical="center"/>
    </xf>
    <xf numFmtId="49" fontId="0" fillId="11" borderId="72" xfId="0" applyNumberFormat="1" applyFont="1" applyFill="1" applyBorder="1" applyAlignment="1">
      <alignment horizontal="center" vertical="center"/>
    </xf>
    <xf numFmtId="0" fontId="13" fillId="0" borderId="53" xfId="0" applyFont="1" applyBorder="1" applyAlignment="1">
      <alignment horizontal="center" vertical="center"/>
    </xf>
    <xf numFmtId="0" fontId="13" fillId="0" borderId="48" xfId="0" applyFont="1" applyBorder="1" applyAlignment="1">
      <alignment horizontal="center" vertical="center"/>
    </xf>
    <xf numFmtId="49" fontId="0" fillId="0" borderId="80"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48" xfId="0" applyFont="1" applyBorder="1" applyAlignment="1">
      <alignment horizontal="center" vertical="center"/>
    </xf>
    <xf numFmtId="49" fontId="0" fillId="0" borderId="82" xfId="0" applyNumberFormat="1" applyFont="1" applyBorder="1" applyAlignment="1">
      <alignment horizontal="center" vertical="center"/>
    </xf>
    <xf numFmtId="0" fontId="9" fillId="0" borderId="0" xfId="0" applyFont="1" applyAlignment="1">
      <alignment horizontal="center" vertical="center" textRotation="90" wrapText="1"/>
    </xf>
    <xf numFmtId="0" fontId="20" fillId="0" borderId="0" xfId="0" applyFont="1" applyAlignment="1">
      <alignment horizontal="center" vertical="center" textRotation="90" wrapText="1"/>
    </xf>
    <xf numFmtId="0" fontId="13" fillId="0" borderId="0" xfId="0" applyFont="1" applyAlignment="1">
      <alignment horizontal="center" vertical="center"/>
    </xf>
    <xf numFmtId="0" fontId="39" fillId="0" borderId="0" xfId="0" applyFont="1" applyAlignment="1">
      <alignment vertical="center" wrapText="1"/>
    </xf>
    <xf numFmtId="0" fontId="40" fillId="0" borderId="0" xfId="0" applyFont="1" applyAlignment="1">
      <alignment horizontal="center" vertical="center"/>
    </xf>
    <xf numFmtId="0" fontId="13" fillId="0" borderId="0" xfId="0" applyFont="1" applyAlignment="1">
      <alignment horizontal="center" vertical="center"/>
    </xf>
    <xf numFmtId="0" fontId="41" fillId="0" borderId="0" xfId="0" applyFont="1" applyAlignment="1">
      <alignment vertical="center"/>
    </xf>
    <xf numFmtId="0" fontId="6" fillId="0" borderId="83" xfId="0" applyFont="1" applyBorder="1" applyAlignment="1">
      <alignment horizontal="center" vertical="center"/>
    </xf>
    <xf numFmtId="0" fontId="24" fillId="0" borderId="42" xfId="0" applyFont="1" applyBorder="1" applyAlignment="1">
      <alignment horizontal="center" vertical="center" wrapText="1"/>
    </xf>
    <xf numFmtId="0" fontId="24" fillId="0" borderId="42" xfId="0" applyFont="1" applyBorder="1" applyAlignment="1">
      <alignment horizontal="center" vertical="center" wrapText="1"/>
    </xf>
    <xf numFmtId="0" fontId="11" fillId="0" borderId="42" xfId="0" applyFont="1" applyBorder="1" applyAlignment="1">
      <alignment horizontal="center" vertical="center" wrapText="1"/>
    </xf>
    <xf numFmtId="0" fontId="24" fillId="0" borderId="42" xfId="0" applyFont="1" applyBorder="1" applyAlignment="1">
      <alignment horizontal="center" vertical="center" wrapText="1"/>
    </xf>
    <xf numFmtId="0" fontId="0" fillId="6" borderId="42" xfId="0" applyFont="1" applyFill="1" applyBorder="1" applyAlignment="1">
      <alignment horizontal="center" vertical="center"/>
    </xf>
    <xf numFmtId="0" fontId="0" fillId="7" borderId="42" xfId="0" applyFont="1" applyFill="1" applyBorder="1" applyAlignment="1">
      <alignment horizontal="center" vertical="center"/>
    </xf>
    <xf numFmtId="0" fontId="0" fillId="8" borderId="42" xfId="0" applyFont="1" applyFill="1" applyBorder="1" applyAlignment="1">
      <alignment horizontal="center" vertical="center"/>
    </xf>
    <xf numFmtId="0" fontId="24" fillId="0" borderId="33" xfId="0" applyFont="1" applyBorder="1" applyAlignment="1">
      <alignment horizontal="center" vertical="center"/>
    </xf>
    <xf numFmtId="0" fontId="24" fillId="0" borderId="62" xfId="0" applyFont="1" applyBorder="1" applyAlignment="1">
      <alignment horizontal="center" vertical="center"/>
    </xf>
    <xf numFmtId="0" fontId="11" fillId="3" borderId="77" xfId="0" applyFont="1" applyFill="1" applyBorder="1" applyAlignment="1">
      <alignment horizontal="center" vertical="center"/>
    </xf>
    <xf numFmtId="0" fontId="11" fillId="3" borderId="69" xfId="0" applyFont="1" applyFill="1" applyBorder="1" applyAlignment="1">
      <alignment horizontal="center" vertical="center"/>
    </xf>
    <xf numFmtId="0" fontId="0" fillId="0" borderId="81" xfId="0" applyFont="1" applyBorder="1" applyAlignment="1">
      <alignment vertical="center" wrapText="1"/>
    </xf>
    <xf numFmtId="0" fontId="13" fillId="10" borderId="42" xfId="0" applyFont="1" applyFill="1" applyBorder="1" applyAlignment="1">
      <alignment horizontal="center" vertical="center" wrapText="1"/>
    </xf>
    <xf numFmtId="0" fontId="13" fillId="10" borderId="42" xfId="0" applyFont="1" applyFill="1" applyBorder="1" applyAlignment="1">
      <alignment horizontal="center" vertical="center" wrapText="1"/>
    </xf>
    <xf numFmtId="0" fontId="11" fillId="0" borderId="54" xfId="0" applyFont="1" applyBorder="1" applyAlignment="1">
      <alignment horizontal="center" vertical="center"/>
    </xf>
    <xf numFmtId="0" fontId="11" fillId="11" borderId="75" xfId="0" applyFont="1" applyFill="1" applyBorder="1" applyAlignment="1">
      <alignment horizontal="center" vertical="center"/>
    </xf>
    <xf numFmtId="0" fontId="19" fillId="0" borderId="53" xfId="0" applyFont="1" applyBorder="1" applyAlignment="1">
      <alignment horizontal="center" vertical="center"/>
    </xf>
    <xf numFmtId="0" fontId="11" fillId="0" borderId="53" xfId="0" applyFont="1" applyBorder="1" applyAlignment="1">
      <alignment horizontal="center" vertical="center"/>
    </xf>
    <xf numFmtId="0" fontId="11" fillId="11" borderId="61" xfId="0" applyFont="1" applyFill="1" applyBorder="1" applyAlignment="1">
      <alignment horizontal="center" vertical="center"/>
    </xf>
    <xf numFmtId="0" fontId="19" fillId="0" borderId="48" xfId="0" applyFont="1" applyBorder="1" applyAlignment="1">
      <alignment horizontal="center" vertical="center"/>
    </xf>
    <xf numFmtId="0" fontId="13" fillId="10" borderId="48" xfId="0" applyFont="1" applyFill="1" applyBorder="1" applyAlignment="1">
      <alignment horizontal="center" vertical="center" wrapText="1"/>
    </xf>
    <xf numFmtId="164" fontId="13" fillId="10" borderId="77" xfId="0" applyNumberFormat="1" applyFont="1" applyFill="1" applyBorder="1" applyAlignment="1">
      <alignment horizontal="center" vertical="center" wrapText="1"/>
    </xf>
    <xf numFmtId="0" fontId="29" fillId="0" borderId="59" xfId="0" applyFont="1" applyBorder="1" applyAlignment="1">
      <alignment vertical="center" wrapText="1"/>
    </xf>
    <xf numFmtId="0" fontId="11" fillId="0" borderId="60" xfId="0" applyFont="1" applyBorder="1" applyAlignment="1">
      <alignment horizontal="center" vertical="center"/>
    </xf>
    <xf numFmtId="164" fontId="11" fillId="0" borderId="61" xfId="0" applyNumberFormat="1" applyFont="1" applyBorder="1" applyAlignment="1">
      <alignment horizontal="center" vertical="center"/>
    </xf>
    <xf numFmtId="0" fontId="29" fillId="0" borderId="48" xfId="0" applyFont="1" applyBorder="1" applyAlignment="1">
      <alignment vertical="center" wrapText="1"/>
    </xf>
    <xf numFmtId="0" fontId="29" fillId="0" borderId="59" xfId="0" applyFont="1" applyBorder="1" applyAlignment="1">
      <alignment vertical="center" wrapText="1"/>
    </xf>
    <xf numFmtId="0" fontId="29" fillId="0" borderId="20" xfId="0" applyFont="1" applyBorder="1" applyAlignment="1">
      <alignment vertical="center" wrapText="1"/>
    </xf>
    <xf numFmtId="0" fontId="46" fillId="3" borderId="70" xfId="0" applyFont="1" applyFill="1" applyBorder="1" applyAlignment="1">
      <alignment horizontal="center" vertical="center"/>
    </xf>
    <xf numFmtId="0" fontId="11" fillId="3" borderId="66" xfId="0" applyFont="1" applyFill="1" applyBorder="1" applyAlignment="1">
      <alignment horizontal="center" vertical="center"/>
    </xf>
    <xf numFmtId="0" fontId="13" fillId="0" borderId="57" xfId="0" applyFont="1" applyBorder="1" applyAlignment="1">
      <alignment horizontal="center" vertical="center"/>
    </xf>
    <xf numFmtId="0" fontId="11" fillId="0" borderId="60" xfId="0" applyFont="1" applyBorder="1" applyAlignment="1">
      <alignment vertical="center" wrapText="1"/>
    </xf>
    <xf numFmtId="0" fontId="13" fillId="0" borderId="53" xfId="0" applyFont="1" applyBorder="1" applyAlignment="1">
      <alignment horizontal="center" vertical="center"/>
    </xf>
    <xf numFmtId="0" fontId="11" fillId="0" borderId="53" xfId="0" applyFont="1" applyBorder="1" applyAlignment="1">
      <alignment horizontal="left" vertical="center" wrapText="1"/>
    </xf>
    <xf numFmtId="0" fontId="11" fillId="3" borderId="53" xfId="0" applyFont="1" applyFill="1" applyBorder="1" applyAlignment="1">
      <alignment horizontal="center" vertical="center"/>
    </xf>
    <xf numFmtId="0" fontId="3" fillId="3" borderId="53" xfId="0" applyFont="1" applyFill="1" applyBorder="1" applyAlignment="1">
      <alignment horizontal="center" vertical="center"/>
    </xf>
    <xf numFmtId="0" fontId="13" fillId="0" borderId="48" xfId="0" applyFont="1" applyBorder="1" applyAlignment="1">
      <alignment horizontal="center" vertical="center"/>
    </xf>
    <xf numFmtId="0" fontId="11" fillId="0" borderId="48" xfId="0" applyFont="1" applyBorder="1" applyAlignment="1">
      <alignment horizontal="left" vertical="center" wrapText="1"/>
    </xf>
    <xf numFmtId="0" fontId="3" fillId="3" borderId="48" xfId="0" applyFont="1" applyFill="1" applyBorder="1" applyAlignment="1">
      <alignment horizontal="center" vertical="center"/>
    </xf>
    <xf numFmtId="0" fontId="13" fillId="0" borderId="81" xfId="0" applyFont="1" applyBorder="1" applyAlignment="1">
      <alignment horizontal="center" vertical="center"/>
    </xf>
    <xf numFmtId="0" fontId="11" fillId="0" borderId="81" xfId="0" applyFont="1" applyBorder="1" applyAlignment="1">
      <alignment horizontal="left" vertical="center" wrapText="1"/>
    </xf>
    <xf numFmtId="0" fontId="3" fillId="3" borderId="81" xfId="0" applyFont="1" applyFill="1" applyBorder="1" applyAlignment="1">
      <alignment horizontal="center" vertical="center"/>
    </xf>
    <xf numFmtId="0" fontId="13" fillId="0" borderId="85" xfId="0" applyFont="1" applyBorder="1" applyAlignment="1">
      <alignment horizontal="center" vertical="center"/>
    </xf>
    <xf numFmtId="0" fontId="11" fillId="0" borderId="85" xfId="0" applyFont="1" applyBorder="1" applyAlignment="1">
      <alignment vertical="center" wrapText="1"/>
    </xf>
    <xf numFmtId="0" fontId="3" fillId="3" borderId="85" xfId="0" applyFont="1" applyFill="1" applyBorder="1" applyAlignment="1">
      <alignment vertical="center"/>
    </xf>
    <xf numFmtId="0" fontId="11" fillId="0" borderId="48" xfId="0" applyFont="1" applyBorder="1" applyAlignment="1">
      <alignment vertical="center" wrapText="1"/>
    </xf>
    <xf numFmtId="0" fontId="3" fillId="3" borderId="48" xfId="0" applyFont="1" applyFill="1" applyBorder="1" applyAlignment="1">
      <alignment vertical="center"/>
    </xf>
    <xf numFmtId="10" fontId="11" fillId="0" borderId="53" xfId="0" applyNumberFormat="1" applyFont="1" applyBorder="1" applyAlignment="1">
      <alignment horizontal="center" vertical="center"/>
    </xf>
    <xf numFmtId="9" fontId="11" fillId="3" borderId="53" xfId="0" applyNumberFormat="1" applyFont="1" applyFill="1" applyBorder="1" applyAlignment="1">
      <alignment horizontal="center" vertical="center"/>
    </xf>
    <xf numFmtId="9" fontId="11" fillId="3" borderId="48" xfId="0" applyNumberFormat="1" applyFont="1" applyFill="1" applyBorder="1" applyAlignment="1">
      <alignment vertical="center"/>
    </xf>
    <xf numFmtId="9" fontId="46" fillId="0" borderId="48" xfId="0" applyNumberFormat="1" applyFont="1" applyBorder="1" applyAlignment="1">
      <alignment horizontal="center" vertical="center"/>
    </xf>
    <xf numFmtId="0" fontId="11" fillId="0" borderId="48" xfId="0" applyFont="1" applyBorder="1" applyAlignment="1">
      <alignment horizontal="center" vertical="center"/>
    </xf>
    <xf numFmtId="9" fontId="46" fillId="0" borderId="70" xfId="0" applyNumberFormat="1" applyFont="1" applyBorder="1" applyAlignment="1">
      <alignment horizontal="center" vertical="center"/>
    </xf>
    <xf numFmtId="0" fontId="11" fillId="0" borderId="70" xfId="0" applyFont="1" applyBorder="1" applyAlignment="1">
      <alignment horizontal="center" vertical="center"/>
    </xf>
    <xf numFmtId="49" fontId="46" fillId="0" borderId="44" xfId="0" applyNumberFormat="1" applyFont="1" applyBorder="1" applyAlignment="1">
      <alignment horizontal="center" vertical="center"/>
    </xf>
    <xf numFmtId="9" fontId="13" fillId="0" borderId="44" xfId="0" applyNumberFormat="1" applyFont="1" applyBorder="1" applyAlignment="1">
      <alignment horizontal="center" vertical="center"/>
    </xf>
    <xf numFmtId="49" fontId="46" fillId="0" borderId="54" xfId="0" applyNumberFormat="1" applyFont="1" applyBorder="1" applyAlignment="1">
      <alignment horizontal="center" vertical="center"/>
    </xf>
    <xf numFmtId="9" fontId="11" fillId="0" borderId="53" xfId="0" applyNumberFormat="1" applyFont="1" applyBorder="1" applyAlignment="1">
      <alignment horizontal="center" vertical="center"/>
    </xf>
    <xf numFmtId="49" fontId="46" fillId="0" borderId="53" xfId="0" applyNumberFormat="1" applyFont="1" applyBorder="1" applyAlignment="1">
      <alignment horizontal="center" vertical="center"/>
    </xf>
    <xf numFmtId="9" fontId="11" fillId="0" borderId="48" xfId="0" applyNumberFormat="1" applyFont="1" applyBorder="1" applyAlignment="1">
      <alignment horizontal="center" vertical="center"/>
    </xf>
    <xf numFmtId="9" fontId="11" fillId="0" borderId="59" xfId="0" applyNumberFormat="1" applyFont="1" applyBorder="1" applyAlignment="1">
      <alignment horizontal="center" vertical="center"/>
    </xf>
    <xf numFmtId="9" fontId="11" fillId="0" borderId="70" xfId="0" applyNumberFormat="1" applyFont="1" applyBorder="1" applyAlignment="1">
      <alignment horizontal="center" vertical="center"/>
    </xf>
    <xf numFmtId="0" fontId="8" fillId="14" borderId="48" xfId="0" applyFont="1" applyFill="1" applyBorder="1" applyAlignment="1">
      <alignment horizontal="center" vertical="center" textRotation="90" wrapText="1"/>
    </xf>
    <xf numFmtId="0" fontId="13" fillId="3" borderId="48" xfId="0" applyFont="1" applyFill="1" applyBorder="1" applyAlignment="1">
      <alignment horizontal="center" vertical="center"/>
    </xf>
    <xf numFmtId="0" fontId="7" fillId="14" borderId="48" xfId="0" applyFont="1" applyFill="1" applyBorder="1" applyAlignment="1">
      <alignment horizontal="center" vertical="center" textRotation="90" wrapText="1"/>
    </xf>
    <xf numFmtId="0" fontId="11" fillId="0" borderId="81" xfId="0" applyFont="1" applyBorder="1" applyAlignment="1">
      <alignment vertical="center" wrapText="1"/>
    </xf>
    <xf numFmtId="0" fontId="11" fillId="0" borderId="48" xfId="0" applyFont="1" applyBorder="1" applyAlignment="1">
      <alignment horizontal="center" vertical="center"/>
    </xf>
    <xf numFmtId="0" fontId="11" fillId="0" borderId="81" xfId="0" applyFont="1" applyBorder="1" applyAlignment="1">
      <alignment horizontal="center" vertical="center"/>
    </xf>
    <xf numFmtId="0" fontId="8" fillId="10" borderId="14" xfId="0" applyFont="1" applyFill="1" applyBorder="1" applyAlignment="1">
      <alignment horizontal="center" vertical="center" textRotation="90" wrapText="1"/>
    </xf>
    <xf numFmtId="0" fontId="2" fillId="0" borderId="15" xfId="0" applyFont="1" applyBorder="1"/>
    <xf numFmtId="0" fontId="2" fillId="0" borderId="18" xfId="0" applyFont="1" applyBorder="1"/>
    <xf numFmtId="0" fontId="14" fillId="10" borderId="14" xfId="0" applyFont="1" applyFill="1" applyBorder="1" applyAlignment="1">
      <alignment horizontal="center" vertical="center" textRotation="90" wrapText="1"/>
    </xf>
    <xf numFmtId="0" fontId="7" fillId="10" borderId="14" xfId="0" applyFont="1" applyFill="1" applyBorder="1" applyAlignment="1">
      <alignment horizontal="center" vertical="center" textRotation="90" wrapText="1"/>
    </xf>
    <xf numFmtId="0" fontId="18" fillId="10" borderId="14" xfId="0" applyFont="1" applyFill="1" applyBorder="1" applyAlignment="1">
      <alignment horizontal="center" vertical="center" textRotation="90" wrapText="1"/>
    </xf>
    <xf numFmtId="0" fontId="9" fillId="12" borderId="14" xfId="0" applyFont="1" applyFill="1" applyBorder="1" applyAlignment="1">
      <alignment horizontal="center" vertical="center" textRotation="90" wrapText="1"/>
    </xf>
    <xf numFmtId="0" fontId="8" fillId="12" borderId="14" xfId="0" applyFont="1" applyFill="1" applyBorder="1" applyAlignment="1">
      <alignment horizontal="center" vertical="center" textRotation="90"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4" borderId="4" xfId="0" applyFont="1" applyFill="1" applyBorder="1" applyAlignment="1">
      <alignment horizontal="center"/>
    </xf>
    <xf numFmtId="0" fontId="2" fillId="0" borderId="5"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5" fillId="4" borderId="7" xfId="0" applyFont="1" applyFill="1" applyBorder="1" applyAlignment="1">
      <alignment horizontal="center"/>
    </xf>
    <xf numFmtId="0" fontId="2" fillId="0" borderId="8" xfId="0" applyFont="1" applyBorder="1"/>
    <xf numFmtId="0" fontId="2" fillId="0" borderId="9" xfId="0" applyFont="1" applyBorder="1"/>
    <xf numFmtId="0" fontId="6" fillId="0" borderId="7" xfId="0" applyFont="1" applyBorder="1" applyAlignment="1">
      <alignment horizontal="center"/>
    </xf>
    <xf numFmtId="0" fontId="9" fillId="9" borderId="14" xfId="0" applyFont="1" applyFill="1" applyBorder="1" applyAlignment="1">
      <alignment horizontal="center" vertical="center" textRotation="90" wrapText="1"/>
    </xf>
    <xf numFmtId="0" fontId="8" fillId="9" borderId="14" xfId="0" applyFont="1" applyFill="1" applyBorder="1" applyAlignment="1">
      <alignment horizontal="center" vertical="center" textRotation="90" wrapText="1"/>
    </xf>
    <xf numFmtId="0" fontId="10" fillId="0" borderId="14" xfId="0" applyFont="1" applyBorder="1" applyAlignment="1">
      <alignment horizontal="center" vertical="center" textRotation="90"/>
    </xf>
    <xf numFmtId="0" fontId="13" fillId="0" borderId="14" xfId="0" applyFont="1" applyBorder="1" applyAlignment="1">
      <alignment horizontal="center"/>
    </xf>
    <xf numFmtId="0" fontId="11" fillId="0" borderId="14" xfId="0" applyFont="1" applyBorder="1" applyAlignment="1">
      <alignment wrapText="1"/>
    </xf>
    <xf numFmtId="0" fontId="8" fillId="9" borderId="4" xfId="0" applyFont="1" applyFill="1" applyBorder="1" applyAlignment="1">
      <alignment vertical="top" wrapText="1"/>
    </xf>
    <xf numFmtId="0" fontId="2" fillId="0" borderId="16" xfId="0" applyFont="1" applyBorder="1"/>
    <xf numFmtId="0" fontId="0" fillId="0" borderId="0" xfId="0" applyFont="1" applyAlignment="1"/>
    <xf numFmtId="0" fontId="2" fillId="0" borderId="17" xfId="0" applyFont="1" applyBorder="1"/>
    <xf numFmtId="0" fontId="12" fillId="9" borderId="7" xfId="0" applyFont="1" applyFill="1" applyBorder="1" applyAlignment="1">
      <alignment wrapText="1"/>
    </xf>
    <xf numFmtId="0" fontId="12" fillId="10" borderId="7" xfId="0" applyFont="1" applyFill="1" applyBorder="1" applyAlignment="1">
      <alignment horizontal="center" wrapText="1"/>
    </xf>
    <xf numFmtId="0" fontId="15" fillId="10" borderId="4" xfId="0" applyFont="1" applyFill="1" applyBorder="1" applyAlignment="1">
      <alignment vertical="top" wrapText="1"/>
    </xf>
    <xf numFmtId="0" fontId="2" fillId="0" borderId="7" xfId="0" applyFont="1" applyBorder="1"/>
    <xf numFmtId="0" fontId="3" fillId="10" borderId="14" xfId="0" applyFont="1" applyFill="1" applyBorder="1"/>
    <xf numFmtId="0" fontId="12" fillId="0" borderId="4" xfId="0" applyFont="1" applyBorder="1" applyAlignment="1">
      <alignment horizontal="center" vertical="top" wrapText="1"/>
    </xf>
    <xf numFmtId="0" fontId="16" fillId="3" borderId="7" xfId="0" applyFont="1" applyFill="1" applyBorder="1" applyAlignment="1">
      <alignment horizontal="center" wrapText="1"/>
    </xf>
    <xf numFmtId="0" fontId="17" fillId="10" borderId="4" xfId="0" applyFont="1" applyFill="1" applyBorder="1" applyAlignment="1">
      <alignment horizontal="center" vertical="center" wrapText="1"/>
    </xf>
    <xf numFmtId="0" fontId="19" fillId="10" borderId="4" xfId="0" applyFont="1" applyFill="1" applyBorder="1" applyAlignment="1">
      <alignment horizontal="center" vertical="center"/>
    </xf>
    <xf numFmtId="0" fontId="12" fillId="10" borderId="7" xfId="0" applyFont="1" applyFill="1" applyBorder="1" applyAlignment="1">
      <alignment wrapText="1"/>
    </xf>
    <xf numFmtId="0" fontId="20" fillId="12" borderId="4" xfId="0" applyFont="1" applyFill="1" applyBorder="1" applyAlignment="1">
      <alignment horizontal="center" vertical="center" wrapText="1"/>
    </xf>
    <xf numFmtId="0" fontId="12" fillId="0" borderId="7" xfId="0" applyFont="1" applyBorder="1" applyAlignment="1">
      <alignment horizontal="center"/>
    </xf>
    <xf numFmtId="0" fontId="16" fillId="0" borderId="7" xfId="0" applyFont="1" applyBorder="1" applyAlignment="1">
      <alignment wrapText="1"/>
    </xf>
    <xf numFmtId="0" fontId="12" fillId="13" borderId="7" xfId="0" applyFont="1" applyFill="1" applyBorder="1" applyAlignment="1">
      <alignment wrapText="1"/>
    </xf>
    <xf numFmtId="0" fontId="8" fillId="14" borderId="4" xfId="0" applyFont="1" applyFill="1" applyBorder="1" applyAlignment="1">
      <alignment horizontal="center" wrapText="1"/>
    </xf>
    <xf numFmtId="0" fontId="12" fillId="14" borderId="7" xfId="0" applyFont="1" applyFill="1" applyBorder="1" applyAlignment="1">
      <alignment wrapText="1"/>
    </xf>
    <xf numFmtId="0" fontId="12" fillId="12" borderId="7" xfId="0" applyFont="1" applyFill="1" applyBorder="1" applyAlignment="1">
      <alignment wrapText="1"/>
    </xf>
    <xf numFmtId="0" fontId="21" fillId="12" borderId="7" xfId="0" applyFont="1" applyFill="1" applyBorder="1" applyAlignment="1">
      <alignment horizontal="center"/>
    </xf>
    <xf numFmtId="0" fontId="7" fillId="0" borderId="14" xfId="0" applyFont="1" applyBorder="1" applyAlignment="1">
      <alignment wrapText="1"/>
    </xf>
    <xf numFmtId="0" fontId="8" fillId="12" borderId="4" xfId="0" applyFont="1" applyFill="1" applyBorder="1" applyAlignment="1">
      <alignment wrapText="1"/>
    </xf>
    <xf numFmtId="0" fontId="9" fillId="13" borderId="14" xfId="0" applyFont="1" applyFill="1" applyBorder="1" applyAlignment="1">
      <alignment horizontal="center" vertical="center" textRotation="90" wrapText="1"/>
    </xf>
    <xf numFmtId="0" fontId="22" fillId="14" borderId="14" xfId="0" applyFont="1" applyFill="1" applyBorder="1" applyAlignment="1">
      <alignment horizontal="center" vertical="center" textRotation="90" wrapText="1"/>
    </xf>
    <xf numFmtId="0" fontId="8" fillId="10" borderId="0" xfId="0" applyFont="1" applyFill="1" applyAlignment="1">
      <alignment horizontal="center" vertical="center" textRotation="90" wrapText="1"/>
    </xf>
    <xf numFmtId="0" fontId="2" fillId="0" borderId="21" xfId="0" applyFont="1" applyBorder="1"/>
    <xf numFmtId="0" fontId="23" fillId="10" borderId="22" xfId="0" applyFont="1" applyFill="1" applyBorder="1" applyAlignment="1">
      <alignment horizontal="center" vertical="center" textRotation="90" wrapText="1"/>
    </xf>
    <xf numFmtId="0" fontId="18" fillId="10" borderId="22" xfId="0" applyFont="1" applyFill="1" applyBorder="1" applyAlignment="1">
      <alignment horizontal="center" vertical="center" textRotation="90" wrapText="1"/>
    </xf>
    <xf numFmtId="0" fontId="9" fillId="12" borderId="37" xfId="0" applyFont="1" applyFill="1" applyBorder="1" applyAlignment="1">
      <alignment horizontal="center" vertical="center" textRotation="90" wrapText="1"/>
    </xf>
    <xf numFmtId="0" fontId="2" fillId="0" borderId="23" xfId="0" applyFont="1" applyBorder="1"/>
    <xf numFmtId="0" fontId="2" fillId="0" borderId="25" xfId="0" applyFont="1" applyBorder="1"/>
    <xf numFmtId="0" fontId="8" fillId="12" borderId="35" xfId="0" applyFont="1" applyFill="1" applyBorder="1" applyAlignment="1">
      <alignment horizontal="center" vertical="center" textRotation="90" wrapText="1"/>
    </xf>
    <xf numFmtId="0" fontId="2" fillId="0" borderId="24" xfId="0" applyFont="1" applyBorder="1"/>
    <xf numFmtId="0" fontId="2" fillId="0" borderId="26" xfId="0" applyFont="1" applyBorder="1"/>
    <xf numFmtId="0" fontId="8" fillId="12" borderId="24"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2" fillId="0" borderId="20" xfId="0" applyFont="1" applyBorder="1"/>
    <xf numFmtId="0" fontId="5" fillId="4" borderId="19" xfId="0" applyFont="1" applyFill="1" applyBorder="1" applyAlignment="1">
      <alignment horizontal="center" vertical="center"/>
    </xf>
    <xf numFmtId="0" fontId="6" fillId="0" borderId="7" xfId="0" applyFont="1" applyBorder="1" applyAlignment="1">
      <alignment horizontal="center" vertical="center"/>
    </xf>
    <xf numFmtId="0" fontId="9" fillId="9" borderId="23" xfId="0" applyFont="1" applyFill="1" applyBorder="1" applyAlignment="1">
      <alignment horizontal="center" vertical="center" textRotation="90" wrapText="1"/>
    </xf>
    <xf numFmtId="0" fontId="8" fillId="9" borderId="24" xfId="0" applyFont="1" applyFill="1" applyBorder="1" applyAlignment="1">
      <alignment horizontal="center" vertical="center" textRotation="90" wrapText="1"/>
    </xf>
    <xf numFmtId="0" fontId="24" fillId="0" borderId="14" xfId="0" applyFont="1" applyBorder="1" applyAlignment="1">
      <alignment horizontal="center" vertical="center" textRotation="90"/>
    </xf>
    <xf numFmtId="0" fontId="13" fillId="0" borderId="14" xfId="0" applyFont="1" applyBorder="1" applyAlignment="1">
      <alignment horizontal="center" vertical="center"/>
    </xf>
    <xf numFmtId="0" fontId="11" fillId="0" borderId="14" xfId="0" applyFont="1" applyBorder="1" applyAlignment="1">
      <alignment horizontal="left" vertical="center" wrapText="1"/>
    </xf>
    <xf numFmtId="0" fontId="12" fillId="9" borderId="4" xfId="0" applyFont="1" applyFill="1" applyBorder="1" applyAlignment="1">
      <alignment horizontal="left" wrapText="1"/>
    </xf>
    <xf numFmtId="0" fontId="11" fillId="9" borderId="7" xfId="0" applyFont="1" applyFill="1" applyBorder="1" applyAlignment="1">
      <alignment horizontal="left" vertical="center" wrapText="1"/>
    </xf>
    <xf numFmtId="0" fontId="12" fillId="10" borderId="27" xfId="0" applyFont="1" applyFill="1" applyBorder="1" applyAlignment="1">
      <alignment horizontal="center" vertical="center" wrapText="1"/>
    </xf>
    <xf numFmtId="0" fontId="15" fillId="10" borderId="0" xfId="0" applyFont="1" applyFill="1" applyAlignment="1">
      <alignment horizontal="left" vertical="top" wrapText="1"/>
    </xf>
    <xf numFmtId="0" fontId="13" fillId="10" borderId="7" xfId="0" applyFont="1" applyFill="1" applyBorder="1" applyAlignment="1">
      <alignment horizontal="center" vertical="center"/>
    </xf>
    <xf numFmtId="0" fontId="2" fillId="0" borderId="29" xfId="0" applyFont="1" applyBorder="1"/>
    <xf numFmtId="0" fontId="19" fillId="10" borderId="0" xfId="0" applyFont="1" applyFill="1" applyAlignment="1">
      <alignment horizontal="center" vertical="center"/>
    </xf>
    <xf numFmtId="0" fontId="0" fillId="3" borderId="7"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2" fillId="0" borderId="32" xfId="0" applyFont="1" applyBorder="1"/>
    <xf numFmtId="0" fontId="2" fillId="0" borderId="33" xfId="0" applyFont="1" applyBorder="1"/>
    <xf numFmtId="0" fontId="11" fillId="10" borderId="20" xfId="0" applyFont="1" applyFill="1" applyBorder="1" applyAlignment="1">
      <alignment horizontal="left" vertical="center" wrapText="1"/>
    </xf>
    <xf numFmtId="0" fontId="2" fillId="0" borderId="36" xfId="0" applyFont="1" applyBorder="1"/>
    <xf numFmtId="0" fontId="19" fillId="12" borderId="4" xfId="0" applyFont="1" applyFill="1" applyBorder="1" applyAlignment="1">
      <alignment horizontal="center" vertical="center"/>
    </xf>
    <xf numFmtId="0" fontId="8" fillId="15" borderId="38" xfId="0" applyFont="1" applyFill="1" applyBorder="1" applyAlignment="1">
      <alignment horizontal="center" vertical="center" textRotation="90" wrapText="1"/>
    </xf>
    <xf numFmtId="0" fontId="2" fillId="0" borderId="39" xfId="0" applyFont="1" applyBorder="1"/>
    <xf numFmtId="0" fontId="2" fillId="0" borderId="40" xfId="0" applyFont="1" applyBorder="1"/>
    <xf numFmtId="0" fontId="12" fillId="13" borderId="7" xfId="0" applyFont="1" applyFill="1" applyBorder="1" applyAlignment="1">
      <alignment horizontal="center" vertical="center"/>
    </xf>
    <xf numFmtId="0" fontId="29" fillId="13" borderId="7"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8" fillId="14" borderId="4" xfId="0" applyFont="1" applyFill="1" applyBorder="1" applyAlignment="1">
      <alignment horizontal="center" vertical="center" wrapText="1"/>
    </xf>
    <xf numFmtId="0" fontId="11" fillId="14" borderId="7" xfId="0" applyFont="1" applyFill="1" applyBorder="1" applyAlignment="1">
      <alignment horizontal="left" vertical="center" wrapText="1"/>
    </xf>
    <xf numFmtId="0" fontId="11" fillId="12" borderId="7" xfId="0" applyFont="1" applyFill="1" applyBorder="1" applyAlignment="1">
      <alignment horizontal="left" vertical="center" wrapText="1"/>
    </xf>
    <xf numFmtId="0" fontId="27" fillId="12" borderId="7" xfId="0" applyFont="1" applyFill="1" applyBorder="1" applyAlignment="1">
      <alignment horizontal="center" vertical="center"/>
    </xf>
    <xf numFmtId="0" fontId="24" fillId="0" borderId="14" xfId="0" applyFont="1" applyBorder="1" applyAlignment="1">
      <alignment vertical="center" wrapText="1"/>
    </xf>
    <xf numFmtId="0" fontId="24" fillId="12" borderId="4" xfId="0" applyFont="1" applyFill="1" applyBorder="1" applyAlignment="1">
      <alignment horizontal="left" vertical="center" wrapText="1"/>
    </xf>
    <xf numFmtId="0" fontId="9" fillId="13" borderId="37" xfId="0" applyFont="1" applyFill="1" applyBorder="1" applyAlignment="1">
      <alignment horizontal="center" vertical="center" textRotation="90" wrapText="1"/>
    </xf>
    <xf numFmtId="0" fontId="9" fillId="14" borderId="23" xfId="0" applyFont="1" applyFill="1" applyBorder="1" applyAlignment="1">
      <alignment horizontal="center" vertical="center" textRotation="90" wrapText="1"/>
    </xf>
    <xf numFmtId="0" fontId="12" fillId="9" borderId="4" xfId="0" applyFont="1" applyFill="1" applyBorder="1" applyAlignment="1">
      <alignment horizontal="left" vertical="top" wrapText="1"/>
    </xf>
    <xf numFmtId="0" fontId="19" fillId="0" borderId="77" xfId="0" applyFont="1" applyBorder="1" applyAlignment="1">
      <alignment horizontal="left" vertical="center"/>
    </xf>
    <xf numFmtId="0" fontId="2" fillId="0" borderId="78" xfId="0" applyFont="1" applyBorder="1"/>
    <xf numFmtId="0" fontId="2" fillId="0" borderId="62" xfId="0" applyFont="1" applyBorder="1"/>
    <xf numFmtId="0" fontId="19" fillId="0" borderId="1" xfId="0" applyFont="1" applyBorder="1" applyAlignment="1">
      <alignment horizontal="left" vertical="center"/>
    </xf>
    <xf numFmtId="0" fontId="36" fillId="0" borderId="45" xfId="0" applyFont="1" applyBorder="1" applyAlignment="1">
      <alignment horizontal="center" vertical="center"/>
    </xf>
    <xf numFmtId="0" fontId="37" fillId="0" borderId="75" xfId="0" applyFont="1" applyBorder="1" applyAlignment="1">
      <alignment horizontal="center" vertical="center"/>
    </xf>
    <xf numFmtId="0" fontId="2" fillId="0" borderId="76" xfId="0" applyFont="1" applyBorder="1"/>
    <xf numFmtId="0" fontId="2" fillId="0" borderId="52" xfId="0" applyFont="1" applyBorder="1"/>
    <xf numFmtId="0" fontId="38" fillId="0" borderId="77" xfId="0" applyFont="1" applyBorder="1" applyAlignment="1">
      <alignment horizontal="center" vertical="center"/>
    </xf>
    <xf numFmtId="0" fontId="19" fillId="0" borderId="66" xfId="0" applyFont="1" applyBorder="1" applyAlignment="1">
      <alignment horizontal="center" vertical="center"/>
    </xf>
    <xf numFmtId="0" fontId="2" fillId="0" borderId="67" xfId="0" applyFont="1" applyBorder="1"/>
    <xf numFmtId="0" fontId="2" fillId="0" borderId="68" xfId="0" applyFont="1" applyBorder="1"/>
    <xf numFmtId="0" fontId="19" fillId="0" borderId="56" xfId="0" applyFont="1" applyBorder="1" applyAlignment="1">
      <alignment horizontal="left" vertical="center"/>
    </xf>
    <xf numFmtId="0" fontId="2" fillId="0" borderId="57" xfId="0" applyFont="1" applyBorder="1"/>
    <xf numFmtId="0" fontId="24" fillId="0" borderId="81" xfId="0" applyFont="1" applyBorder="1" applyAlignment="1">
      <alignment vertical="center" wrapText="1"/>
    </xf>
    <xf numFmtId="0" fontId="2" fillId="0" borderId="60" xfId="0" applyFont="1" applyBorder="1"/>
    <xf numFmtId="0" fontId="2" fillId="0" borderId="59" xfId="0" applyFont="1" applyBorder="1"/>
    <xf numFmtId="0" fontId="13" fillId="0" borderId="81" xfId="0" applyFont="1" applyBorder="1" applyAlignment="1">
      <alignment horizontal="center" vertical="center"/>
    </xf>
    <xf numFmtId="0" fontId="20" fillId="13" borderId="24" xfId="0" applyFont="1" applyFill="1" applyBorder="1" applyAlignment="1">
      <alignment horizontal="center" vertical="center" textRotation="90" wrapText="1"/>
    </xf>
    <xf numFmtId="0" fontId="2" fillId="0" borderId="79" xfId="0" applyFont="1" applyBorder="1"/>
    <xf numFmtId="0" fontId="8" fillId="13" borderId="31" xfId="0" applyFont="1" applyFill="1" applyBorder="1" applyAlignment="1">
      <alignment horizontal="center" vertical="center" textRotation="90" wrapText="1"/>
    </xf>
    <xf numFmtId="0" fontId="2" fillId="0" borderId="30" xfId="0" applyFont="1" applyBorder="1"/>
    <xf numFmtId="0" fontId="2" fillId="0" borderId="28" xfId="0" applyFont="1" applyBorder="1"/>
    <xf numFmtId="0" fontId="9" fillId="13" borderId="31" xfId="0" applyFont="1" applyFill="1" applyBorder="1" applyAlignment="1">
      <alignment horizontal="center" vertical="center" textRotation="90" wrapText="1"/>
    </xf>
    <xf numFmtId="0" fontId="13" fillId="0" borderId="3" xfId="0" applyFont="1" applyBorder="1" applyAlignment="1">
      <alignment horizontal="center" vertical="center"/>
    </xf>
    <xf numFmtId="0" fontId="2" fillId="0" borderId="53" xfId="0" applyFont="1" applyBorder="1"/>
    <xf numFmtId="0" fontId="30" fillId="0" borderId="1" xfId="0" applyFont="1" applyBorder="1" applyAlignment="1">
      <alignment horizontal="center" vertical="center"/>
    </xf>
    <xf numFmtId="0" fontId="2" fillId="0" borderId="56" xfId="0" applyFont="1" applyBorder="1"/>
    <xf numFmtId="0" fontId="8" fillId="10" borderId="31" xfId="0" applyFont="1" applyFill="1" applyBorder="1" applyAlignment="1">
      <alignment horizontal="center" vertical="center" textRotation="90" wrapText="1"/>
    </xf>
    <xf numFmtId="0" fontId="32" fillId="3" borderId="61" xfId="0" applyFont="1" applyFill="1" applyBorder="1" applyAlignment="1">
      <alignment horizontal="center" vertical="center"/>
    </xf>
    <xf numFmtId="0" fontId="4" fillId="4" borderId="35" xfId="0" applyFont="1" applyFill="1" applyBorder="1" applyAlignment="1">
      <alignment horizontal="center" vertical="center"/>
    </xf>
    <xf numFmtId="0" fontId="2" fillId="0" borderId="22" xfId="0" applyFont="1" applyBorder="1"/>
    <xf numFmtId="0" fontId="5" fillId="4" borderId="38" xfId="0" applyFont="1" applyFill="1" applyBorder="1" applyAlignment="1">
      <alignment horizontal="center" vertical="center"/>
    </xf>
    <xf numFmtId="0" fontId="2" fillId="0" borderId="43" xfId="0" applyFont="1" applyBorder="1"/>
    <xf numFmtId="0" fontId="0" fillId="0" borderId="31" xfId="0" applyFont="1" applyBorder="1" applyAlignment="1">
      <alignment horizontal="center" vertical="center" wrapText="1"/>
    </xf>
    <xf numFmtId="0" fontId="6" fillId="0" borderId="38" xfId="0" applyFont="1" applyBorder="1" applyAlignment="1">
      <alignment horizontal="center" vertical="center"/>
    </xf>
    <xf numFmtId="0" fontId="14" fillId="10" borderId="1" xfId="0" applyFont="1" applyFill="1" applyBorder="1" applyAlignment="1">
      <alignment horizontal="center" vertical="center" textRotation="90" wrapText="1"/>
    </xf>
    <xf numFmtId="0" fontId="2" fillId="0" borderId="61" xfId="0" applyFont="1" applyBorder="1"/>
    <xf numFmtId="0" fontId="34" fillId="0" borderId="66" xfId="0" applyFont="1" applyBorder="1" applyAlignment="1">
      <alignment horizontal="left" vertical="center" wrapText="1"/>
    </xf>
    <xf numFmtId="0" fontId="9" fillId="12" borderId="1" xfId="0" applyFont="1" applyFill="1" applyBorder="1" applyAlignment="1">
      <alignment horizontal="center" vertical="center" textRotation="90" wrapText="1"/>
    </xf>
    <xf numFmtId="0" fontId="8" fillId="12" borderId="31" xfId="0" applyFont="1" applyFill="1" applyBorder="1" applyAlignment="1">
      <alignment horizontal="center" vertical="center" textRotation="90" wrapText="1"/>
    </xf>
    <xf numFmtId="0" fontId="11" fillId="0" borderId="23" xfId="0" applyFont="1" applyBorder="1" applyAlignment="1">
      <alignment horizontal="center" vertical="center"/>
    </xf>
    <xf numFmtId="0" fontId="2" fillId="0" borderId="58" xfId="0" applyFont="1" applyBorder="1"/>
    <xf numFmtId="0" fontId="19" fillId="0" borderId="1" xfId="0" applyFont="1" applyBorder="1" applyAlignment="1">
      <alignment horizontal="center" vertical="center"/>
    </xf>
    <xf numFmtId="0" fontId="19" fillId="0" borderId="73" xfId="0" applyFont="1" applyBorder="1" applyAlignment="1">
      <alignment horizontal="center" vertical="center"/>
    </xf>
    <xf numFmtId="0" fontId="2" fillId="0" borderId="74" xfId="0" applyFont="1" applyBorder="1"/>
    <xf numFmtId="0" fontId="35" fillId="0" borderId="56" xfId="0" applyFont="1" applyBorder="1" applyAlignment="1">
      <alignment horizontal="center" vertical="center"/>
    </xf>
    <xf numFmtId="0" fontId="24" fillId="3" borderId="2" xfId="0" applyFont="1" applyFill="1" applyBorder="1" applyAlignment="1">
      <alignment horizontal="left" vertical="center" wrapText="1"/>
    </xf>
    <xf numFmtId="0" fontId="19" fillId="0" borderId="66" xfId="0" applyFont="1" applyBorder="1" applyAlignment="1">
      <alignment horizontal="left" vertical="center"/>
    </xf>
    <xf numFmtId="0" fontId="19" fillId="0" borderId="1" xfId="0" applyFont="1" applyBorder="1" applyAlignment="1">
      <alignment horizontal="left" vertical="center" wrapText="1"/>
    </xf>
    <xf numFmtId="0" fontId="8" fillId="12" borderId="41" xfId="0" applyFont="1" applyFill="1" applyBorder="1" applyAlignment="1">
      <alignment horizontal="center" vertical="center" textRotation="90" wrapText="1"/>
    </xf>
    <xf numFmtId="0" fontId="2" fillId="0" borderId="41" xfId="0" applyFont="1" applyBorder="1"/>
    <xf numFmtId="0" fontId="2" fillId="0" borderId="72" xfId="0" applyFont="1" applyBorder="1"/>
    <xf numFmtId="0" fontId="8" fillId="12" borderId="84" xfId="0" applyFont="1" applyFill="1" applyBorder="1" applyAlignment="1">
      <alignment horizontal="center" vertical="center" textRotation="90" wrapText="1"/>
    </xf>
    <xf numFmtId="0" fontId="11" fillId="12" borderId="38" xfId="0" applyFont="1" applyFill="1" applyBorder="1" applyAlignment="1">
      <alignment horizontal="left" vertical="center" wrapText="1"/>
    </xf>
    <xf numFmtId="0" fontId="48" fillId="12" borderId="56" xfId="0" applyFont="1" applyFill="1" applyBorder="1" applyAlignment="1">
      <alignment horizontal="center" vertical="center"/>
    </xf>
    <xf numFmtId="0" fontId="24" fillId="12" borderId="2" xfId="0" applyFont="1" applyFill="1" applyBorder="1" applyAlignment="1">
      <alignment horizontal="left" vertical="center" wrapText="1"/>
    </xf>
    <xf numFmtId="0" fontId="11" fillId="12" borderId="21" xfId="0" applyFont="1" applyFill="1" applyBorder="1" applyAlignment="1">
      <alignment horizontal="left" vertical="center" wrapText="1"/>
    </xf>
    <xf numFmtId="0" fontId="49" fillId="0" borderId="45" xfId="0" applyFont="1" applyBorder="1" applyAlignment="1">
      <alignment horizontal="center" vertical="center"/>
    </xf>
    <xf numFmtId="0" fontId="50" fillId="0" borderId="73" xfId="0" applyFont="1" applyBorder="1" applyAlignment="1">
      <alignment horizontal="center" vertical="center"/>
    </xf>
    <xf numFmtId="0" fontId="11" fillId="13" borderId="38" xfId="0" applyFont="1" applyFill="1" applyBorder="1" applyAlignment="1">
      <alignment horizontal="left" vertical="center" wrapText="1"/>
    </xf>
    <xf numFmtId="0" fontId="8" fillId="9" borderId="31" xfId="0" applyFont="1" applyFill="1" applyBorder="1" applyAlignment="1">
      <alignment horizontal="center" vertical="center" textRotation="90" wrapText="1"/>
    </xf>
    <xf numFmtId="0" fontId="43" fillId="10" borderId="77" xfId="0" applyFont="1" applyFill="1" applyBorder="1" applyAlignment="1">
      <alignment wrapText="1"/>
    </xf>
    <xf numFmtId="0" fontId="29" fillId="3" borderId="61" xfId="0" applyFont="1" applyFill="1" applyBorder="1" applyAlignment="1">
      <alignment horizontal="center" vertical="center"/>
    </xf>
    <xf numFmtId="0" fontId="29" fillId="3" borderId="20" xfId="0" applyFont="1" applyFill="1" applyBorder="1" applyAlignment="1">
      <alignment horizontal="center" vertical="center"/>
    </xf>
    <xf numFmtId="0" fontId="11" fillId="10" borderId="38" xfId="0" applyFont="1" applyFill="1" applyBorder="1" applyAlignment="1">
      <alignment horizontal="left" vertical="center" wrapText="1"/>
    </xf>
    <xf numFmtId="0" fontId="42" fillId="9" borderId="35" xfId="0" applyFont="1" applyFill="1" applyBorder="1" applyAlignment="1">
      <alignment horizontal="left" vertical="center" wrapText="1"/>
    </xf>
    <xf numFmtId="0" fontId="2" fillId="0" borderId="34" xfId="0" applyFont="1" applyBorder="1"/>
    <xf numFmtId="0" fontId="11" fillId="9" borderId="38" xfId="0" applyFont="1" applyFill="1" applyBorder="1" applyAlignment="1">
      <alignment horizontal="left" vertical="center" wrapText="1"/>
    </xf>
    <xf numFmtId="0" fontId="13" fillId="10" borderId="38" xfId="0" applyFont="1" applyFill="1" applyBorder="1" applyAlignment="1">
      <alignment horizontal="center" vertical="center" wrapText="1"/>
    </xf>
    <xf numFmtId="0" fontId="19" fillId="10" borderId="81" xfId="0" applyFont="1" applyFill="1" applyBorder="1" applyAlignment="1">
      <alignment horizontal="center" vertical="center"/>
    </xf>
    <xf numFmtId="0" fontId="11" fillId="10" borderId="0" xfId="0" applyFont="1" applyFill="1" applyAlignment="1">
      <alignment horizontal="left" vertical="top" wrapText="1"/>
    </xf>
    <xf numFmtId="0" fontId="44" fillId="0" borderId="61" xfId="0" applyFont="1" applyBorder="1" applyAlignment="1">
      <alignment horizontal="center" vertical="center"/>
    </xf>
    <xf numFmtId="0" fontId="45" fillId="0" borderId="1" xfId="0" applyFont="1" applyBorder="1" applyAlignment="1">
      <alignment horizontal="center" vertical="center"/>
    </xf>
    <xf numFmtId="0" fontId="19" fillId="0" borderId="56" xfId="0" applyFont="1" applyBorder="1" applyAlignment="1">
      <alignment horizontal="center" vertical="center"/>
    </xf>
    <xf numFmtId="0" fontId="47" fillId="12" borderId="56" xfId="0" applyFont="1" applyFill="1" applyBorder="1" applyAlignment="1">
      <alignment horizontal="center" vertical="center"/>
    </xf>
    <xf numFmtId="0" fontId="47" fillId="12" borderId="86" xfId="0" applyFont="1" applyFill="1" applyBorder="1" applyAlignment="1">
      <alignment horizontal="center" vertical="center"/>
    </xf>
    <xf numFmtId="0" fontId="2" fillId="0" borderId="84" xfId="0" applyFont="1" applyBorder="1"/>
    <xf numFmtId="0" fontId="9" fillId="12" borderId="31" xfId="0" applyFont="1" applyFill="1" applyBorder="1" applyAlignment="1">
      <alignment horizontal="center" vertical="center" textRotation="90" wrapText="1"/>
    </xf>
    <xf numFmtId="0" fontId="8" fillId="13" borderId="35" xfId="0" applyFont="1" applyFill="1" applyBorder="1" applyAlignment="1">
      <alignment horizontal="center" vertical="center" textRotation="90" wrapText="1"/>
    </xf>
    <xf numFmtId="0" fontId="8" fillId="14" borderId="0" xfId="0" applyFont="1" applyFill="1" applyAlignment="1">
      <alignment horizontal="center" vertical="center" textRotation="90" wrapText="1"/>
    </xf>
    <xf numFmtId="0" fontId="20" fillId="9" borderId="31" xfId="0" applyFont="1" applyFill="1" applyBorder="1" applyAlignment="1">
      <alignment horizontal="center" vertical="center" textRotation="90" wrapText="1"/>
    </xf>
    <xf numFmtId="0" fontId="14" fillId="10" borderId="56" xfId="0" applyFont="1" applyFill="1" applyBorder="1" applyAlignment="1">
      <alignment horizontal="center" vertical="center" textRotation="90" wrapText="1"/>
    </xf>
    <xf numFmtId="0" fontId="8" fillId="14" borderId="1" xfId="0" applyFont="1" applyFill="1" applyBorder="1" applyAlignment="1">
      <alignment horizontal="center" vertical="center" wrapText="1"/>
    </xf>
    <xf numFmtId="0" fontId="11" fillId="14" borderId="77" xfId="0" applyFont="1" applyFill="1" applyBorder="1" applyAlignment="1">
      <alignment vertical="center" wrapText="1"/>
    </xf>
    <xf numFmtId="0" fontId="80" fillId="0" borderId="0" xfId="1"/>
    <xf numFmtId="0" fontId="81" fillId="0" borderId="0" xfId="1" applyFont="1"/>
    <xf numFmtId="0" fontId="82" fillId="7" borderId="0" xfId="1" applyFont="1" applyFill="1"/>
    <xf numFmtId="0" fontId="83" fillId="7" borderId="0" xfId="1" applyFont="1" applyFill="1"/>
    <xf numFmtId="0" fontId="84" fillId="0" borderId="0" xfId="1" applyFont="1"/>
    <xf numFmtId="0" fontId="82" fillId="0" borderId="0" xfId="1" applyFont="1"/>
    <xf numFmtId="0" fontId="86" fillId="7" borderId="0" xfId="1" applyFont="1" applyFill="1" applyAlignment="1">
      <alignment horizontal="center" vertical="center" wrapText="1"/>
    </xf>
    <xf numFmtId="0" fontId="87" fillId="0" borderId="0" xfId="1" applyFont="1" applyAlignment="1">
      <alignment horizontal="center"/>
    </xf>
    <xf numFmtId="0" fontId="46" fillId="0" borderId="0" xfId="1" applyFont="1"/>
    <xf numFmtId="0" fontId="80" fillId="0" borderId="0" xfId="1"/>
    <xf numFmtId="0" fontId="88" fillId="0" borderId="0" xfId="1" applyFont="1" applyAlignment="1">
      <alignment horizontal="center"/>
    </xf>
    <xf numFmtId="0" fontId="89" fillId="0" borderId="0" xfId="1" applyFont="1" applyAlignment="1">
      <alignment horizontal="center"/>
    </xf>
    <xf numFmtId="0" fontId="90" fillId="0" borderId="0" xfId="1" applyFont="1"/>
    <xf numFmtId="0" fontId="91" fillId="0" borderId="72" xfId="1" applyFont="1" applyBorder="1"/>
    <xf numFmtId="0" fontId="91" fillId="0" borderId="21" xfId="1" applyFont="1" applyBorder="1"/>
    <xf numFmtId="0" fontId="91" fillId="0" borderId="26" xfId="1" applyFont="1" applyBorder="1"/>
    <xf numFmtId="0" fontId="91" fillId="0" borderId="41" xfId="1" applyFont="1" applyBorder="1"/>
    <xf numFmtId="0" fontId="91" fillId="0" borderId="24" xfId="1" applyFont="1" applyBorder="1"/>
    <xf numFmtId="0" fontId="91" fillId="0" borderId="34" xfId="1" applyFont="1" applyBorder="1"/>
    <xf numFmtId="0" fontId="91" fillId="0" borderId="22" xfId="1" applyFont="1" applyBorder="1"/>
    <xf numFmtId="0" fontId="82" fillId="0" borderId="35" xfId="1" applyFont="1" applyBorder="1"/>
    <xf numFmtId="0" fontId="92" fillId="0" borderId="0" xfId="1" applyFont="1" applyAlignment="1">
      <alignment horizontal="center"/>
    </xf>
    <xf numFmtId="0" fontId="93" fillId="0" borderId="0" xfId="1" applyFont="1"/>
    <xf numFmtId="0" fontId="94" fillId="0" borderId="0" xfId="1" applyFont="1"/>
    <xf numFmtId="0" fontId="90" fillId="0" borderId="0" xfId="1" applyFont="1" applyAlignment="1">
      <alignment horizontal="left" wrapText="1"/>
    </xf>
    <xf numFmtId="0" fontId="91" fillId="0" borderId="87" xfId="1" applyFont="1" applyBorder="1"/>
    <xf numFmtId="0" fontId="91" fillId="0" borderId="88" xfId="1" applyFont="1" applyBorder="1"/>
    <xf numFmtId="0" fontId="91" fillId="0" borderId="89" xfId="1" applyFont="1" applyBorder="1"/>
    <xf numFmtId="0" fontId="91" fillId="0" borderId="62" xfId="1" applyFont="1" applyBorder="1"/>
    <xf numFmtId="0" fontId="91" fillId="0" borderId="78" xfId="1" applyFont="1" applyBorder="1"/>
    <xf numFmtId="0" fontId="90" fillId="0" borderId="77" xfId="1" applyFont="1" applyBorder="1" applyAlignment="1">
      <alignment horizontal="left" wrapText="1"/>
    </xf>
    <xf numFmtId="0" fontId="91" fillId="0" borderId="90" xfId="1" applyFont="1" applyBorder="1"/>
    <xf numFmtId="0" fontId="91" fillId="0" borderId="91" xfId="1" applyFont="1" applyBorder="1"/>
    <xf numFmtId="0" fontId="91" fillId="0" borderId="92" xfId="1" applyFont="1" applyBorder="1"/>
    <xf numFmtId="0" fontId="91" fillId="0" borderId="93" xfId="1" applyFont="1" applyBorder="1"/>
    <xf numFmtId="0" fontId="95" fillId="7" borderId="94" xfId="1" applyFont="1" applyFill="1" applyBorder="1" applyAlignment="1">
      <alignment horizontal="center" vertical="center" wrapText="1"/>
    </xf>
    <xf numFmtId="0" fontId="90" fillId="0" borderId="35" xfId="1" applyFont="1" applyBorder="1" applyAlignment="1">
      <alignment wrapText="1"/>
    </xf>
    <xf numFmtId="0" fontId="94" fillId="7" borderId="0" xfId="1" applyFont="1" applyFill="1"/>
    <xf numFmtId="0" fontId="96" fillId="7" borderId="0" xfId="1" applyFont="1" applyFill="1"/>
    <xf numFmtId="0" fontId="81" fillId="7" borderId="0" xfId="1" applyFont="1" applyFill="1" applyAlignment="1">
      <alignment horizontal="right"/>
    </xf>
    <xf numFmtId="0" fontId="97" fillId="13" borderId="94" xfId="1" applyFont="1" applyFill="1" applyBorder="1" applyAlignment="1">
      <alignment horizontal="center" vertical="center" wrapText="1"/>
    </xf>
    <xf numFmtId="0" fontId="90" fillId="0" borderId="0" xfId="1" applyFont="1" applyAlignment="1">
      <alignment wrapText="1"/>
    </xf>
    <xf numFmtId="0" fontId="82" fillId="0" borderId="77" xfId="1" applyFont="1" applyBorder="1" applyAlignment="1">
      <alignment wrapText="1"/>
    </xf>
    <xf numFmtId="0" fontId="82" fillId="0" borderId="48" xfId="1" applyFont="1" applyBorder="1" applyAlignment="1">
      <alignment wrapText="1"/>
    </xf>
    <xf numFmtId="0" fontId="90" fillId="0" borderId="77" xfId="1" applyFont="1" applyBorder="1" applyAlignment="1">
      <alignment wrapText="1"/>
    </xf>
    <xf numFmtId="0" fontId="90" fillId="0" borderId="77" xfId="1" applyFont="1" applyBorder="1" applyAlignment="1">
      <alignment horizontal="center"/>
    </xf>
    <xf numFmtId="0" fontId="90" fillId="0" borderId="48" xfId="1" applyFont="1" applyBorder="1" applyAlignment="1">
      <alignment horizontal="center"/>
    </xf>
    <xf numFmtId="0" fontId="94" fillId="0" borderId="0" xfId="1" applyFont="1"/>
    <xf numFmtId="0" fontId="98" fillId="0" borderId="0" xfId="1" applyFont="1"/>
    <xf numFmtId="0" fontId="99" fillId="0" borderId="0" xfId="1" applyFont="1"/>
    <xf numFmtId="0" fontId="100" fillId="7" borderId="0" xfId="1" applyFont="1" applyFill="1" applyAlignment="1">
      <alignment horizontal="center"/>
    </xf>
    <xf numFmtId="0" fontId="82" fillId="0" borderId="77" xfId="1" applyFont="1" applyBorder="1" applyAlignment="1">
      <alignment horizontal="center" wrapText="1"/>
    </xf>
    <xf numFmtId="0" fontId="90" fillId="0" borderId="0" xfId="1" applyFont="1" applyAlignment="1">
      <alignment horizontal="right"/>
    </xf>
    <xf numFmtId="0" fontId="101" fillId="0" borderId="0" xfId="1" applyFont="1" applyAlignment="1">
      <alignment horizontal="center" wrapText="1"/>
    </xf>
    <xf numFmtId="0" fontId="86" fillId="0" borderId="0" xfId="1" applyFont="1" applyAlignment="1">
      <alignment horizontal="center"/>
    </xf>
    <xf numFmtId="0" fontId="102" fillId="0" borderId="0" xfId="1" applyFont="1" applyAlignment="1">
      <alignment horizontal="center" wrapText="1"/>
    </xf>
    <xf numFmtId="0" fontId="103" fillId="0" borderId="0" xfId="1" applyFont="1" applyAlignment="1">
      <alignment horizontal="center"/>
    </xf>
    <xf numFmtId="0" fontId="104" fillId="0" borderId="0" xfId="1" applyFont="1"/>
    <xf numFmtId="0" fontId="90" fillId="10" borderId="35" xfId="1" applyFont="1" applyFill="1" applyBorder="1" applyAlignment="1">
      <alignment wrapText="1"/>
    </xf>
    <xf numFmtId="0" fontId="92" fillId="0" borderId="0" xfId="1" applyFont="1"/>
    <xf numFmtId="0" fontId="91" fillId="17" borderId="53" xfId="1" applyFont="1" applyFill="1" applyBorder="1"/>
    <xf numFmtId="0" fontId="106" fillId="17" borderId="57" xfId="1" applyFont="1" applyFill="1" applyBorder="1" applyAlignment="1">
      <alignment wrapText="1"/>
    </xf>
    <xf numFmtId="0" fontId="107" fillId="17" borderId="0" xfId="1" applyFont="1" applyFill="1" applyAlignment="1">
      <alignment wrapText="1"/>
    </xf>
    <xf numFmtId="0" fontId="91" fillId="3" borderId="60" xfId="1" applyFont="1" applyFill="1" applyBorder="1"/>
    <xf numFmtId="0" fontId="108" fillId="3" borderId="48" xfId="1" applyFont="1" applyFill="1" applyBorder="1" applyAlignment="1">
      <alignment horizontal="left" wrapText="1"/>
    </xf>
    <xf numFmtId="0" fontId="107" fillId="3" borderId="0" xfId="1" applyFont="1" applyFill="1" applyAlignment="1">
      <alignment horizontal="center"/>
    </xf>
    <xf numFmtId="0" fontId="91" fillId="17" borderId="60" xfId="1" applyFont="1" applyFill="1" applyBorder="1"/>
    <xf numFmtId="0" fontId="108" fillId="17" borderId="48" xfId="1" applyFont="1" applyFill="1" applyBorder="1" applyAlignment="1">
      <alignment horizontal="left" wrapText="1"/>
    </xf>
    <xf numFmtId="0" fontId="107" fillId="17" borderId="0" xfId="1" applyFont="1" applyFill="1" applyAlignment="1">
      <alignment horizontal="center"/>
    </xf>
    <xf numFmtId="0" fontId="109" fillId="17" borderId="81" xfId="1" applyFont="1" applyFill="1" applyBorder="1" applyAlignment="1">
      <alignment horizontal="center" vertical="center"/>
    </xf>
    <xf numFmtId="0" fontId="110" fillId="17" borderId="81" xfId="1" applyFont="1" applyFill="1" applyBorder="1" applyAlignment="1">
      <alignment horizontal="center" vertical="center" wrapText="1"/>
    </xf>
    <xf numFmtId="0" fontId="111" fillId="17" borderId="48" xfId="1" applyFont="1" applyFill="1" applyBorder="1" applyAlignment="1">
      <alignment horizontal="left" wrapText="1"/>
    </xf>
    <xf numFmtId="0" fontId="112" fillId="3" borderId="48" xfId="1" applyFont="1" applyFill="1" applyBorder="1" applyAlignment="1">
      <alignment horizontal="center" wrapText="1"/>
    </xf>
    <xf numFmtId="0" fontId="113" fillId="3" borderId="48" xfId="1" applyFont="1" applyFill="1" applyBorder="1" applyAlignment="1">
      <alignment horizontal="center" wrapText="1"/>
    </xf>
    <xf numFmtId="0" fontId="114" fillId="3" borderId="62" xfId="1" applyFont="1" applyFill="1" applyBorder="1" applyAlignment="1">
      <alignment horizontal="center" vertical="center" wrapText="1"/>
    </xf>
    <xf numFmtId="0" fontId="114" fillId="3" borderId="57" xfId="1" applyFont="1" applyFill="1" applyBorder="1" applyAlignment="1">
      <alignment horizontal="center" wrapText="1"/>
    </xf>
    <xf numFmtId="0" fontId="107" fillId="16" borderId="0" xfId="1" applyFont="1" applyFill="1" applyAlignment="1">
      <alignment wrapText="1"/>
    </xf>
    <xf numFmtId="0" fontId="107" fillId="16" borderId="0" xfId="1" applyFont="1" applyFill="1" applyAlignment="1">
      <alignment wrapText="1"/>
    </xf>
    <xf numFmtId="0" fontId="91" fillId="3" borderId="53" xfId="1" applyFont="1" applyFill="1" applyBorder="1"/>
    <xf numFmtId="0" fontId="106" fillId="3" borderId="48" xfId="1" applyFont="1" applyFill="1" applyBorder="1" applyAlignment="1">
      <alignment wrapText="1"/>
    </xf>
    <xf numFmtId="0" fontId="107" fillId="3" borderId="0" xfId="1" applyFont="1" applyFill="1" applyAlignment="1">
      <alignment wrapText="1"/>
    </xf>
    <xf numFmtId="0" fontId="114" fillId="3" borderId="48" xfId="1" applyFont="1" applyFill="1" applyBorder="1" applyAlignment="1">
      <alignment horizontal="center" vertical="center" wrapText="1"/>
    </xf>
    <xf numFmtId="0" fontId="114" fillId="3" borderId="0" xfId="1" applyFont="1" applyFill="1" applyAlignment="1">
      <alignment horizontal="center" wrapText="1"/>
    </xf>
    <xf numFmtId="0" fontId="110" fillId="17" borderId="60" xfId="1" applyFont="1" applyFill="1" applyBorder="1" applyAlignment="1">
      <alignment horizontal="center" vertical="center" wrapText="1"/>
    </xf>
    <xf numFmtId="0" fontId="114" fillId="3" borderId="32" xfId="1" applyFont="1" applyFill="1" applyBorder="1" applyAlignment="1">
      <alignment horizontal="center" vertical="center" wrapText="1"/>
    </xf>
    <xf numFmtId="0" fontId="112" fillId="18" borderId="0" xfId="1" applyFont="1" applyFill="1" applyAlignment="1">
      <alignment horizontal="center"/>
    </xf>
    <xf numFmtId="0" fontId="91" fillId="18" borderId="0" xfId="1" applyFont="1" applyFill="1"/>
    <xf numFmtId="0" fontId="116" fillId="18" borderId="0" xfId="1" applyFont="1" applyFill="1" applyAlignment="1">
      <alignment horizontal="center" wrapText="1"/>
    </xf>
    <xf numFmtId="0" fontId="112" fillId="18" borderId="0" xfId="1" applyFont="1" applyFill="1" applyAlignment="1">
      <alignment horizontal="center" wrapText="1"/>
    </xf>
  </cellXfs>
  <cellStyles count="2">
    <cellStyle name="Normal" xfId="0" builtinId="0"/>
    <cellStyle name="Normal 2" xfId="1" xr:uid="{C7197B36-F425-A049-B597-87B53CA20628}"/>
  </cellStyles>
  <dxfs count="72">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514350</xdr:colOff>
      <xdr:row>20</xdr:row>
      <xdr:rowOff>85725</xdr:rowOff>
    </xdr:from>
    <xdr:ext cx="1504950" cy="1581150"/>
    <xdr:pic>
      <xdr:nvPicPr>
        <xdr:cNvPr id="2" name="image1.png" title="Image">
          <a:extLst>
            <a:ext uri="{FF2B5EF4-FFF2-40B4-BE49-F238E27FC236}">
              <a16:creationId xmlns:a16="http://schemas.microsoft.com/office/drawing/2014/main" id="{1F232202-4B3F-474C-8BF5-80086DB0FFF5}"/>
            </a:ext>
          </a:extLst>
        </xdr:cNvPr>
        <xdr:cNvPicPr preferRelativeResize="0"/>
      </xdr:nvPicPr>
      <xdr:blipFill>
        <a:blip xmlns:r="http://schemas.openxmlformats.org/officeDocument/2006/relationships" r:embed="rId1" cstate="print"/>
        <a:stretch>
          <a:fillRect/>
        </a:stretch>
      </xdr:blipFill>
      <xdr:spPr>
        <a:xfrm>
          <a:off x="1619250" y="3387725"/>
          <a:ext cx="1504950" cy="15811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spreadsheets/d/1Fkj0Dlgs59PskSRZBTRLESfWond6e-6qm-UDoQ7dvt0/edit?usp=sharing" TargetMode="External"/><Relationship Id="rId1" Type="http://schemas.openxmlformats.org/officeDocument/2006/relationships/hyperlink" Target="https://docs.google.com/spreadsheets/d/1zLey3_SyypMZtimbjGorKKWqugL9NGzoeQ5Flc4Y2wA/edit"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cs.google.com/spreadsheets/d/1Fkj0Dlgs59PskSRZBTRLESfWond6e-6qm-UDoQ7dvt0/edit?usp=sharing" TargetMode="External"/><Relationship Id="rId2" Type="http://schemas.openxmlformats.org/officeDocument/2006/relationships/hyperlink" Target="https://docs.google.com/spreadsheets/d/1zLey3_SyypMZtimbjGorKKWqugL9NGzoeQ5Flc4Y2wA/edit" TargetMode="External"/><Relationship Id="rId1" Type="http://schemas.openxmlformats.org/officeDocument/2006/relationships/hyperlink" Target="https://docs.google.com/spreadsheets/d/1hbXGFJaay1jXT5beYdrV_t6P9jnhMFaX3BxIwkGdIQQ/edit" TargetMode="External"/><Relationship Id="rId4" Type="http://schemas.openxmlformats.org/officeDocument/2006/relationships/hyperlink" Target="https://docs.google.com/spreadsheets/d/1DQmpoy_EbV36me7nztzPQwrsJQLXGRL57kQY7wwQgfQ/edi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ocs.google.com/spreadsheets/d/1Fkj0Dlgs59PskSRZBTRLESfWond6e-6qm-UDoQ7dvt0/edit?usp=sharing" TargetMode="External"/><Relationship Id="rId2" Type="http://schemas.openxmlformats.org/officeDocument/2006/relationships/hyperlink" Target="https://docs.google.com/spreadsheets/d/1zLey3_SyypMZtimbjGorKKWqugL9NGzoeQ5Flc4Y2wA/edit" TargetMode="External"/><Relationship Id="rId1" Type="http://schemas.openxmlformats.org/officeDocument/2006/relationships/hyperlink" Target="https://docs.google.com/spreadsheets/d/1hbXGFJaay1jXT5beYdrV_t6P9jnhMFaX3BxIwkGdIQQ/edit" TargetMode="External"/><Relationship Id="rId4" Type="http://schemas.openxmlformats.org/officeDocument/2006/relationships/hyperlink" Target="https://docs.google.com/spreadsheets/d/1DQmpoy_EbV36me7nztzPQwrsJQLXGRL57kQY7wwQgfQ/edi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spreadsheets/d/1DQmpoy_EbV36me7nztzPQwrsJQLXGRL57kQY7wwQgfQ/edit?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DQmpoy_EbV36me7nztzPQwrsJQLXGRL57kQY7wwQgfQ/edit?usp=sharin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ocs.google.com/forms/d/1WLX7rH7URs_Cb-bLxonNl0TjRIKyLXQ_i3MnQ0FRBY0/edit?ts=5f6cd301" TargetMode="External"/><Relationship Id="rId1" Type="http://schemas.openxmlformats.org/officeDocument/2006/relationships/hyperlink" Target="https://docs.google.com/spreadsheets/d/1oQ0fmngNxCMbH-FFChLzenpa4BHX98CYxCcaCjjA4Hg/edit?usp=sharin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forms.gle/HaWMLD56YfFKzrxD7" TargetMode="External"/><Relationship Id="rId1" Type="http://schemas.openxmlformats.org/officeDocument/2006/relationships/hyperlink" Target="https://docs.google.com/presentation/d/1AsFAVmwuPI5j0XqqwMqYgDMTXDPQKubmhG1VZO9vnzU/edit?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pbismissouri.org/dbdm-solution-plan-google-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61"/>
  <sheetViews>
    <sheetView workbookViewId="0">
      <selection sqref="A1:K1"/>
    </sheetView>
  </sheetViews>
  <sheetFormatPr baseColWidth="10" defaultColWidth="14.5" defaultRowHeight="15" customHeight="1"/>
  <cols>
    <col min="1" max="1" width="10.5" customWidth="1"/>
    <col min="2" max="2" width="11.6640625" customWidth="1"/>
    <col min="3" max="3" width="4" customWidth="1"/>
    <col min="4" max="4" width="61.6640625" customWidth="1"/>
    <col min="5" max="5" width="8.5" customWidth="1"/>
    <col min="6" max="6" width="13.5" customWidth="1"/>
    <col min="7" max="7" width="10" customWidth="1"/>
    <col min="8" max="8" width="11.1640625" customWidth="1"/>
  </cols>
  <sheetData>
    <row r="1" spans="1:12" ht="24">
      <c r="A1" s="273" t="s">
        <v>0</v>
      </c>
      <c r="B1" s="274"/>
      <c r="C1" s="274"/>
      <c r="D1" s="274"/>
      <c r="E1" s="274"/>
      <c r="F1" s="274"/>
      <c r="G1" s="274"/>
      <c r="H1" s="274"/>
      <c r="I1" s="274"/>
      <c r="J1" s="274"/>
      <c r="K1" s="275"/>
      <c r="L1" s="1"/>
    </row>
    <row r="2" spans="1:12">
      <c r="A2" s="276" t="s">
        <v>1</v>
      </c>
      <c r="B2" s="277"/>
      <c r="C2" s="277"/>
      <c r="D2" s="277"/>
      <c r="E2" s="277"/>
      <c r="F2" s="277"/>
      <c r="G2" s="278"/>
      <c r="H2" s="282" t="s">
        <v>2</v>
      </c>
      <c r="I2" s="283"/>
      <c r="J2" s="283"/>
      <c r="K2" s="284"/>
      <c r="L2" s="1"/>
    </row>
    <row r="3" spans="1:12" ht="16">
      <c r="A3" s="279"/>
      <c r="B3" s="280"/>
      <c r="C3" s="280"/>
      <c r="D3" s="280"/>
      <c r="E3" s="280"/>
      <c r="F3" s="280"/>
      <c r="G3" s="281"/>
      <c r="H3" s="285" t="s">
        <v>3</v>
      </c>
      <c r="I3" s="284"/>
      <c r="J3" s="2" t="s">
        <v>4</v>
      </c>
      <c r="K3" s="3" t="s">
        <v>5</v>
      </c>
      <c r="L3" s="1"/>
    </row>
    <row r="4" spans="1:12" ht="32">
      <c r="A4" s="4" t="s">
        <v>6</v>
      </c>
      <c r="B4" s="4" t="s">
        <v>7</v>
      </c>
      <c r="C4" s="4" t="s">
        <v>8</v>
      </c>
      <c r="D4" s="5" t="s">
        <v>9</v>
      </c>
      <c r="E4" s="4" t="s">
        <v>10</v>
      </c>
      <c r="F4" s="4" t="s">
        <v>11</v>
      </c>
      <c r="G4" s="4" t="s">
        <v>12</v>
      </c>
      <c r="H4" s="6">
        <v>0</v>
      </c>
      <c r="I4" s="6">
        <v>1</v>
      </c>
      <c r="J4" s="7">
        <v>2</v>
      </c>
      <c r="K4" s="8">
        <v>3</v>
      </c>
      <c r="L4" s="1"/>
    </row>
    <row r="5" spans="1:12" ht="52.5" customHeight="1">
      <c r="A5" s="286" t="s">
        <v>13</v>
      </c>
      <c r="B5" s="287" t="s">
        <v>14</v>
      </c>
      <c r="C5" s="288" t="s">
        <v>15</v>
      </c>
      <c r="D5" s="9" t="s">
        <v>16</v>
      </c>
      <c r="E5" s="10"/>
      <c r="F5" s="10"/>
      <c r="G5" s="10"/>
      <c r="H5" s="291" t="s">
        <v>17</v>
      </c>
      <c r="I5" s="277"/>
      <c r="J5" s="277"/>
      <c r="K5" s="278"/>
      <c r="L5" s="11"/>
    </row>
    <row r="6" spans="1:12" ht="42" customHeight="1">
      <c r="A6" s="266"/>
      <c r="B6" s="266"/>
      <c r="C6" s="266"/>
      <c r="D6" s="9" t="s">
        <v>18</v>
      </c>
      <c r="E6" s="10"/>
      <c r="F6" s="10"/>
      <c r="G6" s="10"/>
      <c r="H6" s="292"/>
      <c r="I6" s="293"/>
      <c r="J6" s="293"/>
      <c r="K6" s="294"/>
      <c r="L6" s="11"/>
    </row>
    <row r="7" spans="1:12" ht="42" customHeight="1">
      <c r="A7" s="266"/>
      <c r="B7" s="266"/>
      <c r="C7" s="266"/>
      <c r="D7" s="12" t="s">
        <v>19</v>
      </c>
      <c r="E7" s="10"/>
      <c r="F7" s="10"/>
      <c r="G7" s="10"/>
      <c r="H7" s="292"/>
      <c r="I7" s="293"/>
      <c r="J7" s="293"/>
      <c r="K7" s="294"/>
      <c r="L7" s="11"/>
    </row>
    <row r="8" spans="1:12" ht="46.5" customHeight="1">
      <c r="A8" s="267"/>
      <c r="B8" s="267"/>
      <c r="C8" s="267"/>
      <c r="D8" s="9" t="s">
        <v>20</v>
      </c>
      <c r="E8" s="10"/>
      <c r="F8" s="10"/>
      <c r="G8" s="10"/>
      <c r="H8" s="279"/>
      <c r="I8" s="280"/>
      <c r="J8" s="280"/>
      <c r="K8" s="281"/>
      <c r="L8" s="11"/>
    </row>
    <row r="9" spans="1:12">
      <c r="A9" s="295" t="s">
        <v>21</v>
      </c>
      <c r="B9" s="283"/>
      <c r="C9" s="283"/>
      <c r="D9" s="283"/>
      <c r="E9" s="283"/>
      <c r="F9" s="283"/>
      <c r="G9" s="283"/>
      <c r="H9" s="283"/>
      <c r="I9" s="283"/>
      <c r="J9" s="283"/>
      <c r="K9" s="284"/>
      <c r="L9" s="1"/>
    </row>
    <row r="10" spans="1:12" ht="53">
      <c r="A10" s="13" t="s">
        <v>6</v>
      </c>
      <c r="B10" s="13" t="s">
        <v>7</v>
      </c>
      <c r="C10" s="13" t="s">
        <v>8</v>
      </c>
      <c r="D10" s="14" t="s">
        <v>9</v>
      </c>
      <c r="E10" s="15" t="s">
        <v>22</v>
      </c>
      <c r="F10" s="15" t="s">
        <v>23</v>
      </c>
      <c r="G10" s="15" t="s">
        <v>24</v>
      </c>
      <c r="H10" s="15" t="s">
        <v>25</v>
      </c>
      <c r="I10" s="296" t="s">
        <v>26</v>
      </c>
      <c r="J10" s="283"/>
      <c r="K10" s="284"/>
      <c r="L10" s="1"/>
    </row>
    <row r="11" spans="1:12" ht="28.5" customHeight="1">
      <c r="A11" s="268" t="s">
        <v>27</v>
      </c>
      <c r="B11" s="265" t="s">
        <v>28</v>
      </c>
      <c r="C11" s="16">
        <v>1</v>
      </c>
      <c r="D11" s="9" t="s">
        <v>29</v>
      </c>
      <c r="E11" s="17"/>
      <c r="F11" s="17"/>
      <c r="G11" s="18"/>
      <c r="H11" s="17"/>
      <c r="I11" s="297" t="s">
        <v>30</v>
      </c>
      <c r="J11" s="277"/>
      <c r="K11" s="278"/>
      <c r="L11" s="19"/>
    </row>
    <row r="12" spans="1:12" ht="26.25" customHeight="1">
      <c r="A12" s="266"/>
      <c r="B12" s="266"/>
      <c r="C12" s="16">
        <v>2</v>
      </c>
      <c r="D12" s="9" t="s">
        <v>31</v>
      </c>
      <c r="E12" s="17"/>
      <c r="F12" s="17"/>
      <c r="G12" s="18"/>
      <c r="H12" s="17"/>
      <c r="I12" s="292"/>
      <c r="J12" s="293"/>
      <c r="K12" s="294"/>
      <c r="L12" s="19"/>
    </row>
    <row r="13" spans="1:12" ht="24" customHeight="1">
      <c r="A13" s="266"/>
      <c r="B13" s="266"/>
      <c r="C13" s="16">
        <v>3</v>
      </c>
      <c r="D13" s="9" t="s">
        <v>32</v>
      </c>
      <c r="E13" s="17"/>
      <c r="F13" s="17"/>
      <c r="G13" s="17"/>
      <c r="H13" s="17"/>
      <c r="I13" s="292"/>
      <c r="J13" s="293"/>
      <c r="K13" s="294"/>
      <c r="L13" s="19"/>
    </row>
    <row r="14" spans="1:12" ht="27">
      <c r="A14" s="266"/>
      <c r="B14" s="266"/>
      <c r="C14" s="298"/>
      <c r="D14" s="284"/>
      <c r="E14" s="15" t="s">
        <v>33</v>
      </c>
      <c r="F14" s="15" t="s">
        <v>34</v>
      </c>
      <c r="G14" s="15" t="s">
        <v>35</v>
      </c>
      <c r="H14" s="299"/>
      <c r="I14" s="292"/>
      <c r="J14" s="293"/>
      <c r="K14" s="294"/>
      <c r="L14" s="19"/>
    </row>
    <row r="15" spans="1:12" ht="24.75" customHeight="1">
      <c r="A15" s="266"/>
      <c r="B15" s="267"/>
      <c r="C15" s="16">
        <v>4</v>
      </c>
      <c r="D15" s="9" t="s">
        <v>36</v>
      </c>
      <c r="E15" s="17"/>
      <c r="F15" s="17"/>
      <c r="G15" s="20"/>
      <c r="H15" s="267"/>
      <c r="I15" s="279"/>
      <c r="J15" s="280"/>
      <c r="K15" s="281"/>
      <c r="L15" s="19"/>
    </row>
    <row r="16" spans="1:12">
      <c r="A16" s="266"/>
      <c r="B16" s="265" t="s">
        <v>37</v>
      </c>
      <c r="C16" s="289">
        <v>5</v>
      </c>
      <c r="D16" s="290" t="s">
        <v>38</v>
      </c>
      <c r="E16" s="300" t="s">
        <v>39</v>
      </c>
      <c r="F16" s="277"/>
      <c r="G16" s="277"/>
      <c r="H16" s="277"/>
      <c r="I16" s="277"/>
      <c r="J16" s="277"/>
      <c r="K16" s="278"/>
      <c r="L16" s="19"/>
    </row>
    <row r="17" spans="1:12" ht="15.75" customHeight="1">
      <c r="A17" s="266"/>
      <c r="B17" s="266"/>
      <c r="C17" s="266"/>
      <c r="D17" s="266"/>
      <c r="E17" s="292"/>
      <c r="F17" s="293"/>
      <c r="G17" s="293"/>
      <c r="H17" s="293"/>
      <c r="I17" s="293"/>
      <c r="J17" s="293"/>
      <c r="K17" s="294"/>
      <c r="L17" s="19"/>
    </row>
    <row r="18" spans="1:12" ht="23.25" customHeight="1">
      <c r="A18" s="266"/>
      <c r="B18" s="267"/>
      <c r="C18" s="267"/>
      <c r="D18" s="267"/>
      <c r="E18" s="279"/>
      <c r="F18" s="280"/>
      <c r="G18" s="280"/>
      <c r="H18" s="280"/>
      <c r="I18" s="280"/>
      <c r="J18" s="280"/>
      <c r="K18" s="281"/>
      <c r="L18" s="19"/>
    </row>
    <row r="19" spans="1:12" ht="32.25" customHeight="1">
      <c r="A19" s="266"/>
      <c r="B19" s="269" t="s">
        <v>40</v>
      </c>
      <c r="C19" s="16">
        <v>7</v>
      </c>
      <c r="D19" s="9" t="s">
        <v>41</v>
      </c>
      <c r="E19" s="301" t="s">
        <v>42</v>
      </c>
      <c r="F19" s="283"/>
      <c r="G19" s="284"/>
      <c r="H19" s="302" t="s">
        <v>43</v>
      </c>
      <c r="I19" s="277"/>
      <c r="J19" s="277"/>
      <c r="K19" s="278"/>
      <c r="L19" s="1"/>
    </row>
    <row r="20" spans="1:12" ht="30.75" customHeight="1">
      <c r="A20" s="266"/>
      <c r="B20" s="266"/>
      <c r="C20" s="16">
        <v>8</v>
      </c>
      <c r="D20" s="9" t="s">
        <v>44</v>
      </c>
      <c r="E20" s="301" t="s">
        <v>45</v>
      </c>
      <c r="F20" s="283"/>
      <c r="G20" s="284"/>
      <c r="H20" s="292"/>
      <c r="I20" s="293"/>
      <c r="J20" s="293"/>
      <c r="K20" s="294"/>
      <c r="L20" s="1"/>
    </row>
    <row r="21" spans="1:12" ht="25.5" customHeight="1">
      <c r="A21" s="266"/>
      <c r="B21" s="267"/>
      <c r="C21" s="16">
        <v>9</v>
      </c>
      <c r="D21" s="21" t="s">
        <v>46</v>
      </c>
      <c r="E21" s="22"/>
      <c r="F21" s="22"/>
      <c r="G21" s="10"/>
      <c r="H21" s="279"/>
      <c r="I21" s="280"/>
      <c r="J21" s="280"/>
      <c r="K21" s="281"/>
      <c r="L21" s="1"/>
    </row>
    <row r="22" spans="1:12" ht="24.75" customHeight="1">
      <c r="A22" s="266"/>
      <c r="B22" s="270" t="s">
        <v>47</v>
      </c>
      <c r="C22" s="16">
        <v>10</v>
      </c>
      <c r="D22" s="9" t="s">
        <v>48</v>
      </c>
      <c r="E22" s="10"/>
      <c r="F22" s="10"/>
      <c r="G22" s="10"/>
      <c r="H22" s="303" t="s">
        <v>49</v>
      </c>
      <c r="I22" s="277"/>
      <c r="J22" s="277"/>
      <c r="K22" s="278"/>
      <c r="L22" s="1"/>
    </row>
    <row r="23" spans="1:12" ht="23.25" customHeight="1">
      <c r="A23" s="267"/>
      <c r="B23" s="267"/>
      <c r="C23" s="16">
        <v>11</v>
      </c>
      <c r="D23" s="9" t="s">
        <v>50</v>
      </c>
      <c r="E23" s="10"/>
      <c r="F23" s="10"/>
      <c r="G23" s="10"/>
      <c r="H23" s="279"/>
      <c r="I23" s="280"/>
      <c r="J23" s="280"/>
      <c r="K23" s="281"/>
      <c r="L23" s="1"/>
    </row>
    <row r="24" spans="1:12">
      <c r="A24" s="304" t="s">
        <v>51</v>
      </c>
      <c r="B24" s="283"/>
      <c r="C24" s="283"/>
      <c r="D24" s="283"/>
      <c r="E24" s="283"/>
      <c r="F24" s="283"/>
      <c r="G24" s="283"/>
      <c r="H24" s="283"/>
      <c r="I24" s="283"/>
      <c r="J24" s="283"/>
      <c r="K24" s="284"/>
      <c r="L24" s="1"/>
    </row>
    <row r="25" spans="1:12" ht="24" customHeight="1">
      <c r="A25" s="271" t="s">
        <v>52</v>
      </c>
      <c r="B25" s="272" t="s">
        <v>53</v>
      </c>
      <c r="C25" s="16">
        <v>12</v>
      </c>
      <c r="D25" s="9" t="s">
        <v>54</v>
      </c>
      <c r="E25" s="10" t="s">
        <v>55</v>
      </c>
      <c r="F25" s="10"/>
      <c r="G25" s="10"/>
      <c r="H25" s="305" t="s">
        <v>56</v>
      </c>
      <c r="I25" s="277"/>
      <c r="J25" s="277"/>
      <c r="K25" s="278"/>
      <c r="L25" s="1"/>
    </row>
    <row r="26" spans="1:12" ht="22.5" customHeight="1">
      <c r="A26" s="266"/>
      <c r="B26" s="266"/>
      <c r="C26" s="16">
        <v>13</v>
      </c>
      <c r="D26" s="9" t="s">
        <v>57</v>
      </c>
      <c r="E26" s="10"/>
      <c r="F26" s="10"/>
      <c r="G26" s="10"/>
      <c r="H26" s="292"/>
      <c r="I26" s="293"/>
      <c r="J26" s="293"/>
      <c r="K26" s="294"/>
      <c r="L26" s="1"/>
    </row>
    <row r="27" spans="1:12" ht="21.75" customHeight="1">
      <c r="A27" s="266"/>
      <c r="B27" s="266"/>
      <c r="C27" s="16">
        <v>14</v>
      </c>
      <c r="D27" s="9" t="s">
        <v>58</v>
      </c>
      <c r="E27" s="10"/>
      <c r="F27" s="10"/>
      <c r="G27" s="10"/>
      <c r="H27" s="292"/>
      <c r="I27" s="293"/>
      <c r="J27" s="293"/>
      <c r="K27" s="294"/>
      <c r="L27" s="1"/>
    </row>
    <row r="28" spans="1:12" ht="22.5" customHeight="1">
      <c r="A28" s="266"/>
      <c r="B28" s="266"/>
      <c r="C28" s="16">
        <v>15</v>
      </c>
      <c r="D28" s="9" t="s">
        <v>59</v>
      </c>
      <c r="E28" s="10"/>
      <c r="F28" s="10"/>
      <c r="G28" s="10"/>
      <c r="H28" s="292"/>
      <c r="I28" s="293"/>
      <c r="J28" s="293"/>
      <c r="K28" s="294"/>
      <c r="L28" s="1"/>
    </row>
    <row r="29" spans="1:12" ht="24" customHeight="1">
      <c r="A29" s="266"/>
      <c r="B29" s="266"/>
      <c r="C29" s="16">
        <v>16</v>
      </c>
      <c r="D29" s="9" t="s">
        <v>60</v>
      </c>
      <c r="E29" s="10"/>
      <c r="F29" s="10"/>
      <c r="G29" s="10"/>
      <c r="H29" s="292"/>
      <c r="I29" s="293"/>
      <c r="J29" s="293"/>
      <c r="K29" s="294"/>
      <c r="L29" s="1"/>
    </row>
    <row r="30" spans="1:12" ht="20.25" customHeight="1">
      <c r="A30" s="266"/>
      <c r="B30" s="266"/>
      <c r="C30" s="16">
        <v>17</v>
      </c>
      <c r="D30" s="9" t="s">
        <v>61</v>
      </c>
      <c r="E30" s="10"/>
      <c r="F30" s="10"/>
      <c r="G30" s="10"/>
      <c r="H30" s="292"/>
      <c r="I30" s="293"/>
      <c r="J30" s="293"/>
      <c r="K30" s="294"/>
      <c r="L30" s="1"/>
    </row>
    <row r="31" spans="1:12" ht="21" customHeight="1">
      <c r="A31" s="266"/>
      <c r="B31" s="266"/>
      <c r="C31" s="16">
        <v>18</v>
      </c>
      <c r="D31" s="9" t="s">
        <v>62</v>
      </c>
      <c r="E31" s="10"/>
      <c r="F31" s="10"/>
      <c r="G31" s="10"/>
      <c r="H31" s="292"/>
      <c r="I31" s="293"/>
      <c r="J31" s="293"/>
      <c r="K31" s="294"/>
      <c r="L31" s="1"/>
    </row>
    <row r="32" spans="1:12" ht="21" customHeight="1">
      <c r="A32" s="266"/>
      <c r="B32" s="266"/>
      <c r="C32" s="16">
        <v>19</v>
      </c>
      <c r="D32" s="9" t="s">
        <v>63</v>
      </c>
      <c r="E32" s="10"/>
      <c r="F32" s="10"/>
      <c r="G32" s="10"/>
      <c r="H32" s="292"/>
      <c r="I32" s="293"/>
      <c r="J32" s="293"/>
      <c r="K32" s="294"/>
      <c r="L32" s="1"/>
    </row>
    <row r="33" spans="1:12" ht="21.75" customHeight="1">
      <c r="A33" s="266"/>
      <c r="B33" s="267"/>
      <c r="C33" s="16">
        <v>20</v>
      </c>
      <c r="D33" s="9" t="s">
        <v>64</v>
      </c>
      <c r="E33" s="10"/>
      <c r="F33" s="10"/>
      <c r="G33" s="10"/>
      <c r="H33" s="279"/>
      <c r="I33" s="280"/>
      <c r="J33" s="280"/>
      <c r="K33" s="281"/>
      <c r="L33" s="1"/>
    </row>
    <row r="34" spans="1:12" ht="5.25" customHeight="1">
      <c r="A34" s="266"/>
      <c r="B34" s="298"/>
      <c r="C34" s="283"/>
      <c r="D34" s="283"/>
      <c r="E34" s="283"/>
      <c r="F34" s="283"/>
      <c r="G34" s="283"/>
      <c r="H34" s="283"/>
      <c r="I34" s="283"/>
      <c r="J34" s="283"/>
      <c r="K34" s="284"/>
      <c r="L34" s="1"/>
    </row>
    <row r="35" spans="1:12" ht="23.25" customHeight="1">
      <c r="A35" s="266"/>
      <c r="B35" s="272" t="s">
        <v>65</v>
      </c>
      <c r="C35" s="16">
        <v>21</v>
      </c>
      <c r="D35" s="9" t="s">
        <v>54</v>
      </c>
      <c r="E35" s="10"/>
      <c r="F35" s="10"/>
      <c r="G35" s="10"/>
      <c r="H35" s="305" t="s">
        <v>66</v>
      </c>
      <c r="I35" s="277"/>
      <c r="J35" s="277"/>
      <c r="K35" s="278"/>
      <c r="L35" s="1"/>
    </row>
    <row r="36" spans="1:12" ht="25.5" customHeight="1">
      <c r="A36" s="266"/>
      <c r="B36" s="266"/>
      <c r="C36" s="16">
        <v>22</v>
      </c>
      <c r="D36" s="23" t="s">
        <v>57</v>
      </c>
      <c r="E36" s="10"/>
      <c r="F36" s="10"/>
      <c r="G36" s="10"/>
      <c r="H36" s="292"/>
      <c r="I36" s="293"/>
      <c r="J36" s="293"/>
      <c r="K36" s="294"/>
      <c r="L36" s="1"/>
    </row>
    <row r="37" spans="1:12" ht="24" customHeight="1">
      <c r="A37" s="266"/>
      <c r="B37" s="266"/>
      <c r="C37" s="16">
        <v>23</v>
      </c>
      <c r="D37" s="9" t="s">
        <v>58</v>
      </c>
      <c r="E37" s="10"/>
      <c r="F37" s="10"/>
      <c r="G37" s="10"/>
      <c r="H37" s="292"/>
      <c r="I37" s="293"/>
      <c r="J37" s="293"/>
      <c r="K37" s="294"/>
      <c r="L37" s="1"/>
    </row>
    <row r="38" spans="1:12" ht="21.75" customHeight="1">
      <c r="A38" s="266"/>
      <c r="B38" s="266"/>
      <c r="C38" s="16">
        <v>24</v>
      </c>
      <c r="D38" s="9" t="s">
        <v>59</v>
      </c>
      <c r="E38" s="10"/>
      <c r="F38" s="10"/>
      <c r="G38" s="10"/>
      <c r="H38" s="292"/>
      <c r="I38" s="293"/>
      <c r="J38" s="293"/>
      <c r="K38" s="294"/>
      <c r="L38" s="1"/>
    </row>
    <row r="39" spans="1:12" ht="21" customHeight="1">
      <c r="A39" s="266"/>
      <c r="B39" s="266"/>
      <c r="C39" s="16">
        <v>25</v>
      </c>
      <c r="D39" s="9" t="s">
        <v>60</v>
      </c>
      <c r="E39" s="10"/>
      <c r="F39" s="10"/>
      <c r="G39" s="10"/>
      <c r="H39" s="292"/>
      <c r="I39" s="293"/>
      <c r="J39" s="293"/>
      <c r="K39" s="294"/>
      <c r="L39" s="1"/>
    </row>
    <row r="40" spans="1:12" ht="21.75" customHeight="1">
      <c r="A40" s="266"/>
      <c r="B40" s="266"/>
      <c r="C40" s="16">
        <v>26</v>
      </c>
      <c r="D40" s="9" t="s">
        <v>61</v>
      </c>
      <c r="E40" s="10"/>
      <c r="F40" s="10"/>
      <c r="G40" s="10"/>
      <c r="H40" s="292"/>
      <c r="I40" s="293"/>
      <c r="J40" s="293"/>
      <c r="K40" s="294"/>
      <c r="L40" s="1"/>
    </row>
    <row r="41" spans="1:12" ht="21" customHeight="1">
      <c r="A41" s="266"/>
      <c r="B41" s="266"/>
      <c r="C41" s="16">
        <v>27</v>
      </c>
      <c r="D41" s="9" t="s">
        <v>62</v>
      </c>
      <c r="E41" s="10"/>
      <c r="F41" s="10"/>
      <c r="G41" s="10"/>
      <c r="H41" s="292"/>
      <c r="I41" s="293"/>
      <c r="J41" s="293"/>
      <c r="K41" s="294"/>
      <c r="L41" s="1"/>
    </row>
    <row r="42" spans="1:12" ht="21" customHeight="1">
      <c r="A42" s="266"/>
      <c r="B42" s="266"/>
      <c r="C42" s="16">
        <v>28</v>
      </c>
      <c r="D42" s="9" t="s">
        <v>63</v>
      </c>
      <c r="E42" s="10"/>
      <c r="F42" s="10"/>
      <c r="G42" s="10"/>
      <c r="H42" s="292"/>
      <c r="I42" s="293"/>
      <c r="J42" s="293"/>
      <c r="K42" s="294"/>
      <c r="L42" s="1"/>
    </row>
    <row r="43" spans="1:12" ht="21.75" customHeight="1">
      <c r="A43" s="266"/>
      <c r="B43" s="267"/>
      <c r="C43" s="16">
        <v>29</v>
      </c>
      <c r="D43" s="9" t="s">
        <v>64</v>
      </c>
      <c r="E43" s="10"/>
      <c r="F43" s="10"/>
      <c r="G43" s="10"/>
      <c r="H43" s="279"/>
      <c r="I43" s="280"/>
      <c r="J43" s="280"/>
      <c r="K43" s="281"/>
      <c r="L43" s="1"/>
    </row>
    <row r="44" spans="1:12">
      <c r="A44" s="266"/>
      <c r="B44" s="311" t="s">
        <v>67</v>
      </c>
      <c r="C44" s="283"/>
      <c r="D44" s="283"/>
      <c r="E44" s="283"/>
      <c r="F44" s="283"/>
      <c r="G44" s="283"/>
      <c r="H44" s="283"/>
      <c r="I44" s="283"/>
      <c r="J44" s="283"/>
      <c r="K44" s="284"/>
      <c r="L44" s="1"/>
    </row>
    <row r="45" spans="1:12" ht="80">
      <c r="A45" s="266"/>
      <c r="B45" s="272" t="s">
        <v>68</v>
      </c>
      <c r="C45" s="16">
        <v>30</v>
      </c>
      <c r="D45" s="24" t="s">
        <v>69</v>
      </c>
      <c r="E45" s="10"/>
      <c r="F45" s="22"/>
      <c r="G45" s="25"/>
      <c r="H45" s="312" t="s">
        <v>70</v>
      </c>
      <c r="I45" s="283"/>
      <c r="J45" s="283"/>
      <c r="K45" s="284"/>
      <c r="L45" s="1"/>
    </row>
    <row r="46" spans="1:12" ht="16">
      <c r="A46" s="266"/>
      <c r="B46" s="266"/>
      <c r="C46" s="289">
        <v>31</v>
      </c>
      <c r="D46" s="313" t="s">
        <v>71</v>
      </c>
      <c r="E46" s="26" t="s">
        <v>72</v>
      </c>
      <c r="F46" s="17"/>
      <c r="G46" s="17"/>
      <c r="H46" s="314" t="s">
        <v>73</v>
      </c>
      <c r="I46" s="277"/>
      <c r="J46" s="277"/>
      <c r="K46" s="278"/>
      <c r="L46" s="1"/>
    </row>
    <row r="47" spans="1:12" ht="16">
      <c r="A47" s="266"/>
      <c r="B47" s="266"/>
      <c r="C47" s="266"/>
      <c r="D47" s="266"/>
      <c r="E47" s="26" t="s">
        <v>74</v>
      </c>
      <c r="F47" s="17"/>
      <c r="G47" s="17"/>
      <c r="H47" s="292"/>
      <c r="I47" s="293"/>
      <c r="J47" s="293"/>
      <c r="K47" s="294"/>
      <c r="L47" s="1"/>
    </row>
    <row r="48" spans="1:12" ht="16">
      <c r="A48" s="266"/>
      <c r="B48" s="266"/>
      <c r="C48" s="266"/>
      <c r="D48" s="266"/>
      <c r="E48" s="26" t="s">
        <v>75</v>
      </c>
      <c r="F48" s="17"/>
      <c r="G48" s="17"/>
      <c r="H48" s="292"/>
      <c r="I48" s="293"/>
      <c r="J48" s="293"/>
      <c r="K48" s="294"/>
      <c r="L48" s="1"/>
    </row>
    <row r="49" spans="1:12" ht="16">
      <c r="A49" s="266"/>
      <c r="B49" s="266"/>
      <c r="C49" s="267"/>
      <c r="D49" s="267"/>
      <c r="E49" s="26" t="s">
        <v>76</v>
      </c>
      <c r="F49" s="17"/>
      <c r="G49" s="17"/>
      <c r="H49" s="292"/>
      <c r="I49" s="293"/>
      <c r="J49" s="293"/>
      <c r="K49" s="294"/>
      <c r="L49" s="1"/>
    </row>
    <row r="50" spans="1:12" ht="16">
      <c r="A50" s="266"/>
      <c r="B50" s="266"/>
      <c r="C50" s="16">
        <v>32</v>
      </c>
      <c r="D50" s="27" t="s">
        <v>77</v>
      </c>
      <c r="E50" s="25"/>
      <c r="F50" s="17"/>
      <c r="G50" s="17"/>
      <c r="H50" s="292"/>
      <c r="I50" s="293"/>
      <c r="J50" s="293"/>
      <c r="K50" s="294"/>
      <c r="L50" s="1"/>
    </row>
    <row r="51" spans="1:12" ht="16">
      <c r="A51" s="266"/>
      <c r="B51" s="266"/>
      <c r="C51" s="16">
        <v>33</v>
      </c>
      <c r="D51" s="27" t="s">
        <v>78</v>
      </c>
      <c r="E51" s="25"/>
      <c r="F51" s="17"/>
      <c r="G51" s="17"/>
      <c r="H51" s="292"/>
      <c r="I51" s="293"/>
      <c r="J51" s="293"/>
      <c r="K51" s="294"/>
      <c r="L51" s="1"/>
    </row>
    <row r="52" spans="1:12" ht="16">
      <c r="A52" s="266"/>
      <c r="B52" s="266"/>
      <c r="C52" s="16">
        <v>34</v>
      </c>
      <c r="D52" s="27" t="s">
        <v>79</v>
      </c>
      <c r="E52" s="25"/>
      <c r="F52" s="17"/>
      <c r="G52" s="17"/>
      <c r="H52" s="292"/>
      <c r="I52" s="293"/>
      <c r="J52" s="293"/>
      <c r="K52" s="294"/>
      <c r="L52" s="1"/>
    </row>
    <row r="53" spans="1:12" ht="16">
      <c r="A53" s="266"/>
      <c r="B53" s="267"/>
      <c r="C53" s="16">
        <v>35</v>
      </c>
      <c r="D53" s="27" t="s">
        <v>80</v>
      </c>
      <c r="E53" s="25"/>
      <c r="F53" s="17"/>
      <c r="G53" s="17"/>
      <c r="H53" s="279"/>
      <c r="I53" s="280"/>
      <c r="J53" s="280"/>
      <c r="K53" s="281"/>
      <c r="L53" s="1"/>
    </row>
    <row r="54" spans="1:12">
      <c r="A54" s="267"/>
      <c r="B54" s="311" t="s">
        <v>81</v>
      </c>
      <c r="C54" s="283"/>
      <c r="D54" s="283"/>
      <c r="E54" s="283"/>
      <c r="F54" s="283"/>
      <c r="G54" s="283"/>
      <c r="H54" s="283"/>
      <c r="I54" s="283"/>
      <c r="J54" s="283"/>
      <c r="K54" s="284"/>
      <c r="L54" s="1"/>
    </row>
    <row r="55" spans="1:12" ht="71.25" customHeight="1">
      <c r="A55" s="315" t="s">
        <v>82</v>
      </c>
      <c r="B55" s="28" t="s">
        <v>83</v>
      </c>
      <c r="C55" s="16">
        <v>36</v>
      </c>
      <c r="D55" s="29" t="s">
        <v>84</v>
      </c>
      <c r="E55" s="10"/>
      <c r="F55" s="25"/>
      <c r="G55" s="25"/>
      <c r="H55" s="306" t="s">
        <v>85</v>
      </c>
      <c r="I55" s="283"/>
      <c r="J55" s="283"/>
      <c r="K55" s="284"/>
      <c r="L55" s="1"/>
    </row>
    <row r="56" spans="1:12" ht="23">
      <c r="A56" s="267"/>
      <c r="B56" s="28" t="s">
        <v>86</v>
      </c>
      <c r="C56" s="16">
        <v>37</v>
      </c>
      <c r="D56" s="30" t="s">
        <v>87</v>
      </c>
      <c r="E56" s="16"/>
      <c r="F56" s="16"/>
      <c r="G56" s="16"/>
      <c r="H56" s="307" t="s">
        <v>88</v>
      </c>
      <c r="I56" s="283"/>
      <c r="J56" s="283"/>
      <c r="K56" s="284"/>
      <c r="L56" s="1"/>
    </row>
    <row r="57" spans="1:12">
      <c r="A57" s="308" t="s">
        <v>89</v>
      </c>
      <c r="B57" s="283"/>
      <c r="C57" s="283"/>
      <c r="D57" s="283"/>
      <c r="E57" s="283"/>
      <c r="F57" s="283"/>
      <c r="G57" s="283"/>
      <c r="H57" s="283"/>
      <c r="I57" s="283"/>
      <c r="J57" s="283"/>
      <c r="K57" s="284"/>
      <c r="L57" s="1"/>
    </row>
    <row r="58" spans="1:12" ht="37.5" customHeight="1">
      <c r="A58" s="316" t="s">
        <v>90</v>
      </c>
      <c r="B58" s="31" t="s">
        <v>91</v>
      </c>
      <c r="C58" s="32">
        <v>38</v>
      </c>
      <c r="D58" s="10"/>
      <c r="E58" s="10"/>
      <c r="F58" s="10"/>
      <c r="G58" s="10"/>
      <c r="H58" s="309" t="s">
        <v>92</v>
      </c>
      <c r="I58" s="277"/>
      <c r="J58" s="277"/>
      <c r="K58" s="278"/>
      <c r="L58" s="1"/>
    </row>
    <row r="59" spans="1:12" ht="34.5" customHeight="1">
      <c r="A59" s="266"/>
      <c r="B59" s="31" t="s">
        <v>93</v>
      </c>
      <c r="C59" s="32">
        <v>39</v>
      </c>
      <c r="D59" s="10"/>
      <c r="E59" s="10"/>
      <c r="F59" s="10"/>
      <c r="G59" s="10"/>
      <c r="H59" s="292"/>
      <c r="I59" s="293"/>
      <c r="J59" s="293"/>
      <c r="K59" s="294"/>
      <c r="L59" s="1"/>
    </row>
    <row r="60" spans="1:12" ht="30" customHeight="1">
      <c r="A60" s="267"/>
      <c r="B60" s="33" t="s">
        <v>68</v>
      </c>
      <c r="C60" s="32">
        <v>40</v>
      </c>
      <c r="D60" s="10"/>
      <c r="E60" s="10"/>
      <c r="F60" s="10"/>
      <c r="G60" s="10"/>
      <c r="H60" s="279"/>
      <c r="I60" s="280"/>
      <c r="J60" s="280"/>
      <c r="K60" s="281"/>
      <c r="L60" s="1"/>
    </row>
    <row r="61" spans="1:12">
      <c r="A61" s="310" t="s">
        <v>94</v>
      </c>
      <c r="B61" s="283"/>
      <c r="C61" s="283"/>
      <c r="D61" s="283"/>
      <c r="E61" s="283"/>
      <c r="F61" s="283"/>
      <c r="G61" s="283"/>
      <c r="H61" s="283"/>
      <c r="I61" s="283"/>
      <c r="J61" s="283"/>
      <c r="K61" s="284"/>
      <c r="L61" s="1"/>
    </row>
  </sheetData>
  <mergeCells count="46">
    <mergeCell ref="H56:K56"/>
    <mergeCell ref="A57:K57"/>
    <mergeCell ref="H58:K60"/>
    <mergeCell ref="A61:K61"/>
    <mergeCell ref="H35:K43"/>
    <mergeCell ref="B44:K44"/>
    <mergeCell ref="H45:K45"/>
    <mergeCell ref="C46:C49"/>
    <mergeCell ref="D46:D49"/>
    <mergeCell ref="H46:K53"/>
    <mergeCell ref="B54:K54"/>
    <mergeCell ref="A55:A56"/>
    <mergeCell ref="A58:A60"/>
    <mergeCell ref="H22:K23"/>
    <mergeCell ref="A24:K24"/>
    <mergeCell ref="H25:K33"/>
    <mergeCell ref="B34:K34"/>
    <mergeCell ref="H55:K55"/>
    <mergeCell ref="I11:K15"/>
    <mergeCell ref="C14:D14"/>
    <mergeCell ref="H14:H15"/>
    <mergeCell ref="E16:K18"/>
    <mergeCell ref="E19:G19"/>
    <mergeCell ref="H19:K21"/>
    <mergeCell ref="E20:G20"/>
    <mergeCell ref="A25:A54"/>
    <mergeCell ref="B25:B33"/>
    <mergeCell ref="B35:B43"/>
    <mergeCell ref="B45:B53"/>
    <mergeCell ref="A1:K1"/>
    <mergeCell ref="A2:G3"/>
    <mergeCell ref="H2:K2"/>
    <mergeCell ref="H3:I3"/>
    <mergeCell ref="A5:A8"/>
    <mergeCell ref="B5:B8"/>
    <mergeCell ref="C5:C8"/>
    <mergeCell ref="C16:C18"/>
    <mergeCell ref="D16:D18"/>
    <mergeCell ref="H5:K8"/>
    <mergeCell ref="A9:K9"/>
    <mergeCell ref="I10:K10"/>
    <mergeCell ref="B11:B15"/>
    <mergeCell ref="B16:B18"/>
    <mergeCell ref="A11:A23"/>
    <mergeCell ref="B19:B21"/>
    <mergeCell ref="B22:B23"/>
  </mergeCells>
  <hyperlinks>
    <hyperlink ref="H19" r:id="rId1" location="gid=0" xr:uid="{00000000-0004-0000-0000-000000000000}"/>
    <hyperlink ref="H45"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3DA88-DDBC-0A4A-8CE6-8F67ADA1BEDB}">
  <sheetPr>
    <tabColor rgb="FFFF0000"/>
    <outlinePr summaryBelow="0" summaryRight="0"/>
  </sheetPr>
  <dimension ref="A1:K1018"/>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327</v>
      </c>
    </row>
    <row r="30" spans="1:11" ht="15.75" customHeight="1">
      <c r="A30" s="500" t="s">
        <v>326</v>
      </c>
    </row>
    <row r="31" spans="1:11" ht="15.75" customHeight="1">
      <c r="A31" s="500" t="s">
        <v>325</v>
      </c>
    </row>
    <row r="32" spans="1:11" ht="15.75" customHeight="1">
      <c r="A32" s="500" t="s">
        <v>324</v>
      </c>
    </row>
    <row r="33" spans="1:8" ht="15.75" customHeight="1">
      <c r="A33" s="500" t="s">
        <v>323</v>
      </c>
    </row>
    <row r="34" spans="1:8" ht="15.75" customHeight="1">
      <c r="A34"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5" spans="1:8" ht="16">
      <c r="A35" s="464"/>
    </row>
    <row r="36" spans="1:8" ht="16">
      <c r="A36" s="499" t="s">
        <v>294</v>
      </c>
      <c r="B36" s="461"/>
      <c r="C36" s="461"/>
    </row>
    <row r="37" spans="1:8" ht="16">
      <c r="A37" s="497" t="s">
        <v>293</v>
      </c>
      <c r="B37" s="481"/>
      <c r="C37" s="480"/>
      <c r="D37" s="498" t="s">
        <v>292</v>
      </c>
      <c r="E37" s="497" t="s">
        <v>291</v>
      </c>
      <c r="F37" s="480"/>
      <c r="G37" s="497" t="s">
        <v>290</v>
      </c>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96"/>
      <c r="B40" s="481"/>
      <c r="C40" s="480"/>
      <c r="D40" s="495"/>
      <c r="E40" s="494"/>
      <c r="F40" s="480"/>
      <c r="G40" s="494"/>
      <c r="H40" s="480"/>
    </row>
    <row r="41" spans="1:8" ht="16">
      <c r="A41" s="496"/>
      <c r="B41" s="481"/>
      <c r="C41" s="480"/>
      <c r="D41" s="495"/>
      <c r="E41" s="494"/>
      <c r="F41" s="480"/>
      <c r="G41" s="494"/>
      <c r="H41" s="480"/>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row r="1018" spans="1:1" ht="16">
      <c r="A1018"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6:C36"/>
    <mergeCell ref="E37:F37"/>
    <mergeCell ref="G37:H37"/>
    <mergeCell ref="A37:C37"/>
    <mergeCell ref="E40:F40"/>
    <mergeCell ref="E41:F41"/>
    <mergeCell ref="G41:H41"/>
    <mergeCell ref="A40:C40"/>
    <mergeCell ref="A41:C41"/>
    <mergeCell ref="G40:H40"/>
    <mergeCell ref="A38:C38"/>
    <mergeCell ref="E38:F38"/>
    <mergeCell ref="G38:H38"/>
    <mergeCell ref="A39:C39"/>
    <mergeCell ref="G39:H39"/>
    <mergeCell ref="E39:F39"/>
  </mergeCells>
  <hyperlinks>
    <hyperlink ref="J13" r:id="rId1" xr:uid="{11D9497D-C187-A240-90CE-C59B7067880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CD12-D191-7740-BCAF-6B7239EE6181}">
  <sheetPr>
    <tabColor rgb="FFFF00FF"/>
    <outlinePr summaryBelow="0" summaryRight="0"/>
  </sheetPr>
  <dimension ref="A1:K1017"/>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331</v>
      </c>
    </row>
    <row r="30" spans="1:11" ht="15.75" customHeight="1">
      <c r="A30" s="500" t="s">
        <v>330</v>
      </c>
    </row>
    <row r="31" spans="1:11" ht="15.75" customHeight="1">
      <c r="A31" s="500" t="s">
        <v>329</v>
      </c>
    </row>
    <row r="32" spans="1:11" ht="15.75" customHeight="1">
      <c r="A32" s="500" t="s">
        <v>328</v>
      </c>
    </row>
    <row r="33" spans="1:8" ht="15.75" customHeight="1">
      <c r="A33"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4" spans="1:8" ht="16">
      <c r="A34" s="464"/>
    </row>
    <row r="35" spans="1:8" ht="16">
      <c r="A35" s="499" t="s">
        <v>294</v>
      </c>
      <c r="B35" s="461"/>
      <c r="C35" s="461"/>
    </row>
    <row r="36" spans="1:8" ht="16">
      <c r="A36" s="497" t="s">
        <v>293</v>
      </c>
      <c r="B36" s="481"/>
      <c r="C36" s="480"/>
      <c r="D36" s="498" t="s">
        <v>292</v>
      </c>
      <c r="E36" s="497" t="s">
        <v>291</v>
      </c>
      <c r="F36" s="480"/>
      <c r="G36" s="497" t="s">
        <v>290</v>
      </c>
      <c r="H36" s="480"/>
    </row>
    <row r="37" spans="1:8" ht="16">
      <c r="A37" s="496"/>
      <c r="B37" s="481"/>
      <c r="C37" s="480"/>
      <c r="D37" s="495"/>
      <c r="E37" s="494"/>
      <c r="F37" s="480"/>
      <c r="G37" s="494"/>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96"/>
      <c r="B40" s="481"/>
      <c r="C40" s="480"/>
      <c r="D40" s="495"/>
      <c r="E40" s="494"/>
      <c r="F40" s="480"/>
      <c r="G40" s="494"/>
      <c r="H40" s="480"/>
    </row>
    <row r="41" spans="1:8" ht="16">
      <c r="A41" s="464"/>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5:C35"/>
    <mergeCell ref="E36:F36"/>
    <mergeCell ref="G36:H36"/>
    <mergeCell ref="A36:C36"/>
    <mergeCell ref="E39:F39"/>
    <mergeCell ref="E40:F40"/>
    <mergeCell ref="G40:H40"/>
    <mergeCell ref="A39:C39"/>
    <mergeCell ref="A40:C40"/>
    <mergeCell ref="G39:H39"/>
    <mergeCell ref="A37:C37"/>
    <mergeCell ref="E37:F37"/>
    <mergeCell ref="G37:H37"/>
    <mergeCell ref="A38:C38"/>
    <mergeCell ref="G38:H38"/>
    <mergeCell ref="E38:F38"/>
  </mergeCells>
  <hyperlinks>
    <hyperlink ref="J13" r:id="rId1" xr:uid="{F2EE7DCB-EC7C-0343-84DA-B3EB265F401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A3F1-1934-0C43-B2D5-13FCF6AF8E32}">
  <sheetPr>
    <tabColor rgb="FFFF9900"/>
    <outlinePr summaryBelow="0" summaryRight="0"/>
  </sheetPr>
  <dimension ref="A1:K1017"/>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334</v>
      </c>
    </row>
    <row r="30" spans="1:11" ht="15.75" customHeight="1">
      <c r="A30" s="500" t="s">
        <v>333</v>
      </c>
    </row>
    <row r="31" spans="1:11" ht="15.75" customHeight="1">
      <c r="A31" s="500" t="s">
        <v>329</v>
      </c>
    </row>
    <row r="32" spans="1:11" ht="15.75" customHeight="1">
      <c r="A32" s="500" t="s">
        <v>332</v>
      </c>
    </row>
    <row r="33" spans="1:8" ht="15.75" customHeight="1">
      <c r="A33"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4" spans="1:8" ht="16">
      <c r="A34" s="464"/>
    </row>
    <row r="35" spans="1:8" ht="16">
      <c r="A35" s="499" t="s">
        <v>294</v>
      </c>
      <c r="B35" s="461"/>
      <c r="C35" s="461"/>
    </row>
    <row r="36" spans="1:8" ht="16">
      <c r="A36" s="497" t="s">
        <v>293</v>
      </c>
      <c r="B36" s="481"/>
      <c r="C36" s="480"/>
      <c r="D36" s="498" t="s">
        <v>292</v>
      </c>
      <c r="E36" s="497" t="s">
        <v>291</v>
      </c>
      <c r="F36" s="480"/>
      <c r="G36" s="497" t="s">
        <v>290</v>
      </c>
      <c r="H36" s="480"/>
    </row>
    <row r="37" spans="1:8" ht="16">
      <c r="A37" s="496"/>
      <c r="B37" s="481"/>
      <c r="C37" s="480"/>
      <c r="D37" s="495"/>
      <c r="E37" s="494"/>
      <c r="F37" s="480"/>
      <c r="G37" s="494"/>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96"/>
      <c r="B40" s="481"/>
      <c r="C40" s="480"/>
      <c r="D40" s="495"/>
      <c r="E40" s="494"/>
      <c r="F40" s="480"/>
      <c r="G40" s="494"/>
      <c r="H40" s="480"/>
    </row>
    <row r="41" spans="1:8" ht="16">
      <c r="A41" s="464"/>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5:C35"/>
    <mergeCell ref="E36:F36"/>
    <mergeCell ref="G36:H36"/>
    <mergeCell ref="A36:C36"/>
    <mergeCell ref="E39:F39"/>
    <mergeCell ref="E40:F40"/>
    <mergeCell ref="G40:H40"/>
    <mergeCell ref="A39:C39"/>
    <mergeCell ref="A40:C40"/>
    <mergeCell ref="G39:H39"/>
    <mergeCell ref="A37:C37"/>
    <mergeCell ref="E37:F37"/>
    <mergeCell ref="G37:H37"/>
    <mergeCell ref="A38:C38"/>
    <mergeCell ref="G38:H38"/>
    <mergeCell ref="E38:F38"/>
  </mergeCells>
  <hyperlinks>
    <hyperlink ref="J13" r:id="rId1" xr:uid="{20C8D5B3-21E9-AE46-847C-DE2D2EA4EA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4D062-C0EC-F849-8304-44225D2CBED8}">
  <sheetPr>
    <tabColor rgb="FFFF0000"/>
    <outlinePr summaryBelow="0" summaryRight="0"/>
  </sheetPr>
  <dimension ref="A1:K1016"/>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335</v>
      </c>
    </row>
    <row r="30" spans="1:11" ht="15.75" customHeight="1">
      <c r="A30" s="500" t="s">
        <v>329</v>
      </c>
    </row>
    <row r="31" spans="1:11" ht="15.75" customHeight="1">
      <c r="A31" s="500" t="s">
        <v>332</v>
      </c>
    </row>
    <row r="32" spans="1:11" ht="15.75" customHeight="1">
      <c r="A32"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3" spans="1:8" ht="16">
      <c r="A33" s="464"/>
    </row>
    <row r="34" spans="1:8" ht="16">
      <c r="A34" s="499" t="s">
        <v>294</v>
      </c>
      <c r="B34" s="461"/>
      <c r="C34" s="461"/>
    </row>
    <row r="35" spans="1:8" ht="16">
      <c r="A35" s="497" t="s">
        <v>293</v>
      </c>
      <c r="B35" s="481"/>
      <c r="C35" s="480"/>
      <c r="D35" s="498" t="s">
        <v>292</v>
      </c>
      <c r="E35" s="497" t="s">
        <v>291</v>
      </c>
      <c r="F35" s="480"/>
      <c r="G35" s="497" t="s">
        <v>290</v>
      </c>
      <c r="H35" s="480"/>
    </row>
    <row r="36" spans="1:8" ht="16">
      <c r="A36" s="496"/>
      <c r="B36" s="481"/>
      <c r="C36" s="480"/>
      <c r="D36" s="495"/>
      <c r="E36" s="494"/>
      <c r="F36" s="480"/>
      <c r="G36" s="494"/>
      <c r="H36" s="480"/>
    </row>
    <row r="37" spans="1:8" ht="16">
      <c r="A37" s="496"/>
      <c r="B37" s="481"/>
      <c r="C37" s="480"/>
      <c r="D37" s="495"/>
      <c r="E37" s="494"/>
      <c r="F37" s="480"/>
      <c r="G37" s="494"/>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64"/>
    </row>
    <row r="41" spans="1:8" ht="16">
      <c r="A41" s="464"/>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4:C34"/>
    <mergeCell ref="E35:F35"/>
    <mergeCell ref="G35:H35"/>
    <mergeCell ref="A35:C35"/>
    <mergeCell ref="E38:F38"/>
    <mergeCell ref="E39:F39"/>
    <mergeCell ref="G39:H39"/>
    <mergeCell ref="A38:C38"/>
    <mergeCell ref="A39:C39"/>
    <mergeCell ref="G38:H38"/>
    <mergeCell ref="A36:C36"/>
    <mergeCell ref="E36:F36"/>
    <mergeCell ref="G36:H36"/>
    <mergeCell ref="A37:C37"/>
    <mergeCell ref="G37:H37"/>
    <mergeCell ref="E37:F37"/>
  </mergeCells>
  <hyperlinks>
    <hyperlink ref="J13" r:id="rId1" xr:uid="{3527FE6F-1961-224B-8E94-30331DA20C4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85DD5-249B-6E47-AB35-872927A07618}">
  <sheetPr>
    <tabColor rgb="FFFF00FF"/>
    <outlinePr summaryBelow="0" summaryRight="0"/>
  </sheetPr>
  <dimension ref="A1:K1019"/>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1" t="s">
        <v>338</v>
      </c>
    </row>
    <row r="30" spans="1:11" ht="15.75" customHeight="1">
      <c r="A30" s="500" t="s">
        <v>337</v>
      </c>
    </row>
    <row r="31" spans="1:11" ht="15.75" customHeight="1">
      <c r="A31" s="500" t="s">
        <v>336</v>
      </c>
    </row>
    <row r="32" spans="1:11" ht="15.75" customHeight="1">
      <c r="A32" s="500" t="s">
        <v>325</v>
      </c>
    </row>
    <row r="33" spans="1:8" ht="15.75" customHeight="1">
      <c r="A33" s="500" t="s">
        <v>329</v>
      </c>
    </row>
    <row r="34" spans="1:8" ht="15.75" customHeight="1">
      <c r="A34" s="500" t="s">
        <v>332</v>
      </c>
    </row>
    <row r="35" spans="1:8" ht="15.75" customHeight="1">
      <c r="A35"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6" spans="1:8" ht="16">
      <c r="A36" s="464"/>
    </row>
    <row r="37" spans="1:8" ht="16">
      <c r="A37" s="499" t="s">
        <v>294</v>
      </c>
      <c r="B37" s="461"/>
      <c r="C37" s="461"/>
    </row>
    <row r="38" spans="1:8" ht="16">
      <c r="A38" s="497" t="s">
        <v>293</v>
      </c>
      <c r="B38" s="481"/>
      <c r="C38" s="480"/>
      <c r="D38" s="498" t="s">
        <v>292</v>
      </c>
      <c r="E38" s="497" t="s">
        <v>291</v>
      </c>
      <c r="F38" s="480"/>
      <c r="G38" s="497" t="s">
        <v>290</v>
      </c>
      <c r="H38" s="480"/>
    </row>
    <row r="39" spans="1:8" ht="16">
      <c r="A39" s="496"/>
      <c r="B39" s="481"/>
      <c r="C39" s="480"/>
      <c r="D39" s="495"/>
      <c r="E39" s="494"/>
      <c r="F39" s="480"/>
      <c r="G39" s="494"/>
      <c r="H39" s="480"/>
    </row>
    <row r="40" spans="1:8" ht="16">
      <c r="A40" s="496"/>
      <c r="B40" s="481"/>
      <c r="C40" s="480"/>
      <c r="D40" s="495"/>
      <c r="E40" s="494"/>
      <c r="F40" s="480"/>
      <c r="G40" s="494"/>
      <c r="H40" s="480"/>
    </row>
    <row r="41" spans="1:8" ht="16">
      <c r="A41" s="496"/>
      <c r="B41" s="481"/>
      <c r="C41" s="480"/>
      <c r="D41" s="495"/>
      <c r="E41" s="494"/>
      <c r="F41" s="480"/>
      <c r="G41" s="494"/>
      <c r="H41" s="480"/>
    </row>
    <row r="42" spans="1:8" ht="16">
      <c r="A42" s="496"/>
      <c r="B42" s="481"/>
      <c r="C42" s="480"/>
      <c r="D42" s="495"/>
      <c r="E42" s="494"/>
      <c r="F42" s="480"/>
      <c r="G42" s="494"/>
      <c r="H42" s="480"/>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row r="1018" spans="1:1" ht="16">
      <c r="A1018" s="464"/>
    </row>
    <row r="1019" spans="1:1" ht="16">
      <c r="A1019"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7:C37"/>
    <mergeCell ref="E38:F38"/>
    <mergeCell ref="G38:H38"/>
    <mergeCell ref="A38:C38"/>
    <mergeCell ref="E41:F41"/>
    <mergeCell ref="E42:F42"/>
    <mergeCell ref="G42:H42"/>
    <mergeCell ref="A41:C41"/>
    <mergeCell ref="A42:C42"/>
    <mergeCell ref="G41:H41"/>
    <mergeCell ref="A39:C39"/>
    <mergeCell ref="E39:F39"/>
    <mergeCell ref="G39:H39"/>
    <mergeCell ref="A40:C40"/>
    <mergeCell ref="G40:H40"/>
    <mergeCell ref="E40:F40"/>
  </mergeCells>
  <hyperlinks>
    <hyperlink ref="J13" r:id="rId1" xr:uid="{E41CB8AD-E9EA-AD4D-9EF8-128DC42A50C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708B2-653E-8044-BC6F-F88CF675C759}">
  <sheetPr>
    <tabColor rgb="FFFF9900"/>
    <outlinePr summaryBelow="0" summaryRight="0"/>
  </sheetPr>
  <dimension ref="A1:K1017"/>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340</v>
      </c>
    </row>
    <row r="30" spans="1:11" ht="15.75" customHeight="1">
      <c r="A30" s="500" t="s">
        <v>339</v>
      </c>
    </row>
    <row r="31" spans="1:11" ht="15.75" customHeight="1">
      <c r="A31" s="500" t="s">
        <v>329</v>
      </c>
    </row>
    <row r="32" spans="1:11" ht="15.75" customHeight="1">
      <c r="A32" s="500" t="s">
        <v>332</v>
      </c>
    </row>
    <row r="33" spans="1:8" ht="15.75" customHeight="1">
      <c r="A33"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4" spans="1:8" ht="16">
      <c r="A34" s="464"/>
    </row>
    <row r="35" spans="1:8" ht="16">
      <c r="A35" s="499" t="s">
        <v>294</v>
      </c>
      <c r="B35" s="461"/>
      <c r="C35" s="461"/>
    </row>
    <row r="36" spans="1:8" ht="16">
      <c r="A36" s="497" t="s">
        <v>293</v>
      </c>
      <c r="B36" s="481"/>
      <c r="C36" s="480"/>
      <c r="D36" s="498" t="s">
        <v>292</v>
      </c>
      <c r="E36" s="497" t="s">
        <v>291</v>
      </c>
      <c r="F36" s="480"/>
      <c r="G36" s="497" t="s">
        <v>290</v>
      </c>
      <c r="H36" s="480"/>
    </row>
    <row r="37" spans="1:8" ht="16">
      <c r="A37" s="496"/>
      <c r="B37" s="481"/>
      <c r="C37" s="480"/>
      <c r="D37" s="495"/>
      <c r="E37" s="494"/>
      <c r="F37" s="480"/>
      <c r="G37" s="494"/>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96"/>
      <c r="B40" s="481"/>
      <c r="C40" s="480"/>
      <c r="D40" s="495"/>
      <c r="E40" s="494"/>
      <c r="F40" s="480"/>
      <c r="G40" s="494"/>
      <c r="H40" s="480"/>
    </row>
    <row r="41" spans="1:8" ht="16">
      <c r="A41" s="464"/>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5:C35"/>
    <mergeCell ref="E36:F36"/>
    <mergeCell ref="G36:H36"/>
    <mergeCell ref="A36:C36"/>
    <mergeCell ref="E39:F39"/>
    <mergeCell ref="E40:F40"/>
    <mergeCell ref="G40:H40"/>
    <mergeCell ref="A39:C39"/>
    <mergeCell ref="A40:C40"/>
    <mergeCell ref="G39:H39"/>
    <mergeCell ref="A37:C37"/>
    <mergeCell ref="E37:F37"/>
    <mergeCell ref="G37:H37"/>
    <mergeCell ref="A38:C38"/>
    <mergeCell ref="G38:H38"/>
    <mergeCell ref="E38:F38"/>
  </mergeCells>
  <hyperlinks>
    <hyperlink ref="J13" r:id="rId1" xr:uid="{7217D38C-B24A-2B42-ADA7-F4F5FD2C1B6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D5D5-FE30-E243-AC83-B5D00708B1D6}">
  <sheetPr>
    <tabColor rgb="FFFF0000"/>
    <outlinePr summaryBelow="0" summaryRight="0"/>
  </sheetPr>
  <dimension ref="A1:K1016"/>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342</v>
      </c>
    </row>
    <row r="30" spans="1:11" ht="15.75" customHeight="1">
      <c r="A30" s="500" t="s">
        <v>341</v>
      </c>
    </row>
    <row r="31" spans="1:11" ht="15.75" customHeight="1">
      <c r="A31" s="500" t="s">
        <v>332</v>
      </c>
    </row>
    <row r="32" spans="1:11" ht="15.75" customHeight="1">
      <c r="A32"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3" spans="1:8" ht="16">
      <c r="A33" s="464"/>
    </row>
    <row r="34" spans="1:8" ht="16">
      <c r="A34" s="499" t="s">
        <v>294</v>
      </c>
      <c r="B34" s="461"/>
      <c r="C34" s="461"/>
    </row>
    <row r="35" spans="1:8" ht="16">
      <c r="A35" s="497" t="s">
        <v>293</v>
      </c>
      <c r="B35" s="481"/>
      <c r="C35" s="480"/>
      <c r="D35" s="498" t="s">
        <v>292</v>
      </c>
      <c r="E35" s="497" t="s">
        <v>291</v>
      </c>
      <c r="F35" s="480"/>
      <c r="G35" s="497" t="s">
        <v>290</v>
      </c>
      <c r="H35" s="480"/>
    </row>
    <row r="36" spans="1:8" ht="16">
      <c r="A36" s="496"/>
      <c r="B36" s="481"/>
      <c r="C36" s="480"/>
      <c r="D36" s="495"/>
      <c r="E36" s="494"/>
      <c r="F36" s="480"/>
      <c r="G36" s="494"/>
      <c r="H36" s="480"/>
    </row>
    <row r="37" spans="1:8" ht="16">
      <c r="A37" s="496"/>
      <c r="B37" s="481"/>
      <c r="C37" s="480"/>
      <c r="D37" s="495"/>
      <c r="E37" s="494"/>
      <c r="F37" s="480"/>
      <c r="G37" s="494"/>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64"/>
    </row>
    <row r="41" spans="1:8" ht="16">
      <c r="A41" s="464"/>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4:C34"/>
    <mergeCell ref="E35:F35"/>
    <mergeCell ref="G35:H35"/>
    <mergeCell ref="A35:C35"/>
    <mergeCell ref="E38:F38"/>
    <mergeCell ref="E39:F39"/>
    <mergeCell ref="G39:H39"/>
    <mergeCell ref="A38:C38"/>
    <mergeCell ref="A39:C39"/>
    <mergeCell ref="G38:H38"/>
    <mergeCell ref="A36:C36"/>
    <mergeCell ref="E36:F36"/>
    <mergeCell ref="G36:H36"/>
    <mergeCell ref="A37:C37"/>
    <mergeCell ref="G37:H37"/>
    <mergeCell ref="E37:F37"/>
  </mergeCells>
  <hyperlinks>
    <hyperlink ref="J13" r:id="rId1" xr:uid="{B97DF152-F0DB-C648-A119-1830C3D6332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54A34-9C38-6045-8B2A-061D2A8B1A5C}">
  <sheetPr>
    <tabColor rgb="FFFF00FF"/>
    <outlinePr summaryBelow="0" summaryRight="0"/>
  </sheetPr>
  <dimension ref="A1:K1016"/>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344</v>
      </c>
    </row>
    <row r="30" spans="1:11" ht="15.75" customHeight="1">
      <c r="A30" s="500" t="s">
        <v>343</v>
      </c>
    </row>
    <row r="31" spans="1:11" ht="15.75" customHeight="1">
      <c r="A31" s="500" t="s">
        <v>332</v>
      </c>
    </row>
    <row r="32" spans="1:11" ht="15.75" customHeight="1">
      <c r="A32" s="511" t="str">
        <f>HYPERLINK("https://sites.google.com/isdschools.org/pst/pbis-specifics/pbis-tier-1-resources","Monthly tip for the 8 Great Effective Classroom Practices.  (How are we also supporting new staff members?)")</f>
        <v>Monthly tip for the 8 Great Effective Classroom Practices.  (How are we also supporting new staff members?)</v>
      </c>
    </row>
    <row r="33" spans="1:8" ht="16">
      <c r="A33" s="464"/>
    </row>
    <row r="34" spans="1:8" ht="16">
      <c r="A34" s="499" t="s">
        <v>294</v>
      </c>
      <c r="B34" s="461"/>
      <c r="C34" s="461"/>
    </row>
    <row r="35" spans="1:8" ht="16">
      <c r="A35" s="497" t="s">
        <v>293</v>
      </c>
      <c r="B35" s="481"/>
      <c r="C35" s="480"/>
      <c r="D35" s="498" t="s">
        <v>292</v>
      </c>
      <c r="E35" s="497" t="s">
        <v>291</v>
      </c>
      <c r="F35" s="480"/>
      <c r="G35" s="497" t="s">
        <v>290</v>
      </c>
      <c r="H35" s="480"/>
    </row>
    <row r="36" spans="1:8" ht="16">
      <c r="A36" s="496"/>
      <c r="B36" s="481"/>
      <c r="C36" s="480"/>
      <c r="D36" s="495"/>
      <c r="E36" s="494"/>
      <c r="F36" s="480"/>
      <c r="G36" s="494"/>
      <c r="H36" s="480"/>
    </row>
    <row r="37" spans="1:8" ht="16">
      <c r="A37" s="496"/>
      <c r="B37" s="481"/>
      <c r="C37" s="480"/>
      <c r="D37" s="495"/>
      <c r="E37" s="494"/>
      <c r="F37" s="480"/>
      <c r="G37" s="494"/>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64"/>
    </row>
    <row r="41" spans="1:8" ht="16">
      <c r="A41" s="464"/>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4:C34"/>
    <mergeCell ref="E35:F35"/>
    <mergeCell ref="G35:H35"/>
    <mergeCell ref="A35:C35"/>
    <mergeCell ref="E38:F38"/>
    <mergeCell ref="E39:F39"/>
    <mergeCell ref="G39:H39"/>
    <mergeCell ref="A38:C38"/>
    <mergeCell ref="A39:C39"/>
    <mergeCell ref="G38:H38"/>
    <mergeCell ref="A36:C36"/>
    <mergeCell ref="E36:F36"/>
    <mergeCell ref="G36:H36"/>
    <mergeCell ref="A37:C37"/>
    <mergeCell ref="G37:H37"/>
    <mergeCell ref="E37:F37"/>
  </mergeCells>
  <hyperlinks>
    <hyperlink ref="J13" r:id="rId1" xr:uid="{8142C843-7A69-2046-9CAC-90EA5D1120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200D-2393-3F46-8DCB-D2A9A9031BCF}">
  <sheetPr>
    <tabColor rgb="FFFF9900"/>
    <outlinePr summaryBelow="0" summaryRight="0"/>
  </sheetPr>
  <dimension ref="A1:K1018"/>
  <sheetViews>
    <sheetView topLeftCell="A4"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0" t="s">
        <v>348</v>
      </c>
    </row>
    <row r="30" spans="1:11" ht="15.75" customHeight="1">
      <c r="A30" s="500" t="s">
        <v>347</v>
      </c>
    </row>
    <row r="31" spans="1:11" ht="15.75" customHeight="1">
      <c r="A31" s="500" t="s">
        <v>346</v>
      </c>
    </row>
    <row r="32" spans="1:11" ht="15.75" customHeight="1">
      <c r="A32" s="500" t="s">
        <v>345</v>
      </c>
    </row>
    <row r="33" spans="1:8" ht="15.75" customHeight="1">
      <c r="A33" s="500"/>
    </row>
    <row r="34" spans="1:8" ht="15.75" customHeight="1">
      <c r="A34" s="500"/>
    </row>
    <row r="35" spans="1:8" ht="16">
      <c r="A35" s="464"/>
    </row>
    <row r="36" spans="1:8" ht="16">
      <c r="A36" s="499" t="s">
        <v>294</v>
      </c>
      <c r="B36" s="461"/>
      <c r="C36" s="461"/>
    </row>
    <row r="37" spans="1:8" ht="16">
      <c r="A37" s="497" t="s">
        <v>293</v>
      </c>
      <c r="B37" s="481"/>
      <c r="C37" s="480"/>
      <c r="D37" s="498" t="s">
        <v>292</v>
      </c>
      <c r="E37" s="497" t="s">
        <v>291</v>
      </c>
      <c r="F37" s="480"/>
      <c r="G37" s="497" t="s">
        <v>290</v>
      </c>
      <c r="H37" s="480"/>
    </row>
    <row r="38" spans="1:8" ht="16">
      <c r="A38" s="496"/>
      <c r="B38" s="481"/>
      <c r="C38" s="480"/>
      <c r="D38" s="495"/>
      <c r="E38" s="494"/>
      <c r="F38" s="480"/>
      <c r="G38" s="494"/>
      <c r="H38" s="480"/>
    </row>
    <row r="39" spans="1:8" ht="16">
      <c r="A39" s="496"/>
      <c r="B39" s="481"/>
      <c r="C39" s="480"/>
      <c r="D39" s="495"/>
      <c r="E39" s="494"/>
      <c r="F39" s="480"/>
      <c r="G39" s="494"/>
      <c r="H39" s="480"/>
    </row>
    <row r="40" spans="1:8" ht="16">
      <c r="A40" s="496"/>
      <c r="B40" s="481"/>
      <c r="C40" s="480"/>
      <c r="D40" s="495"/>
      <c r="E40" s="494"/>
      <c r="F40" s="480"/>
      <c r="G40" s="494"/>
      <c r="H40" s="480"/>
    </row>
    <row r="41" spans="1:8" ht="16">
      <c r="A41" s="496"/>
      <c r="B41" s="481"/>
      <c r="C41" s="480"/>
      <c r="D41" s="495"/>
      <c r="E41" s="494"/>
      <c r="F41" s="480"/>
      <c r="G41" s="494"/>
      <c r="H41" s="480"/>
    </row>
    <row r="42" spans="1:8" ht="16">
      <c r="A42" s="464"/>
    </row>
    <row r="43" spans="1:8" ht="16">
      <c r="A43" s="464"/>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row r="1018" spans="1:1" ht="16">
      <c r="A1018"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6:C36"/>
    <mergeCell ref="E37:F37"/>
    <mergeCell ref="G37:H37"/>
    <mergeCell ref="A37:C37"/>
    <mergeCell ref="E40:F40"/>
    <mergeCell ref="E41:F41"/>
    <mergeCell ref="G41:H41"/>
    <mergeCell ref="A40:C40"/>
    <mergeCell ref="A41:C41"/>
    <mergeCell ref="G40:H40"/>
    <mergeCell ref="A38:C38"/>
    <mergeCell ref="E38:F38"/>
    <mergeCell ref="G38:H38"/>
    <mergeCell ref="A39:C39"/>
    <mergeCell ref="G39:H39"/>
    <mergeCell ref="E39:F39"/>
  </mergeCells>
  <hyperlinks>
    <hyperlink ref="J13" r:id="rId1" xr:uid="{E0412463-4077-5846-B1FE-169F28A1871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166F-FF3B-754D-893B-4BCDDECA136F}">
  <sheetPr>
    <tabColor rgb="FFFF9900"/>
    <outlinePr summaryBelow="0" summaryRight="0"/>
  </sheetPr>
  <dimension ref="A1:D29"/>
  <sheetViews>
    <sheetView workbookViewId="0">
      <pane ySplit="1" topLeftCell="A2" activePane="bottomLeft" state="frozen"/>
      <selection activeCell="B3" sqref="B3"/>
      <selection pane="bottomLeft" activeCell="B3" sqref="B3"/>
    </sheetView>
  </sheetViews>
  <sheetFormatPr baseColWidth="10" defaultColWidth="14.5" defaultRowHeight="15.75" customHeight="1"/>
  <cols>
    <col min="1" max="1" width="7.5" style="452" customWidth="1"/>
    <col min="2" max="2" width="131" style="452" customWidth="1"/>
    <col min="3" max="4" width="21.83203125" style="452" customWidth="1"/>
    <col min="5" max="16384" width="14.5" style="452"/>
  </cols>
  <sheetData>
    <row r="1" spans="1:4" ht="24">
      <c r="A1" s="540"/>
      <c r="B1" s="539" t="s">
        <v>379</v>
      </c>
      <c r="C1" s="538"/>
      <c r="D1" s="537" t="s">
        <v>378</v>
      </c>
    </row>
    <row r="2" spans="1:4" ht="39">
      <c r="A2" s="534"/>
      <c r="B2" s="536" t="s">
        <v>377</v>
      </c>
      <c r="C2" s="525" t="s">
        <v>361</v>
      </c>
      <c r="D2" s="524" t="s">
        <v>376</v>
      </c>
    </row>
    <row r="3" spans="1:4" ht="17">
      <c r="A3" s="514"/>
      <c r="B3" s="523" t="s">
        <v>375</v>
      </c>
      <c r="C3" s="535">
        <f>COUNTIF(A4:A7,TRUE)</f>
        <v>0</v>
      </c>
      <c r="D3" s="521" t="e">
        <f ca="1">_xludf.IFS(C3&lt;1,"0",C3=1,"1",C3=2,"2",C3=3,"3",C3=4,"3")</f>
        <v>#NAME?</v>
      </c>
    </row>
    <row r="4" spans="1:4" ht="34">
      <c r="A4" s="532" t="b">
        <v>0</v>
      </c>
      <c r="B4" s="516" t="s">
        <v>374</v>
      </c>
      <c r="C4" s="515"/>
      <c r="D4" s="515"/>
    </row>
    <row r="5" spans="1:4" ht="34">
      <c r="A5" s="514" t="b">
        <v>0</v>
      </c>
      <c r="B5" s="519" t="s">
        <v>373</v>
      </c>
      <c r="C5" s="518"/>
      <c r="D5" s="518"/>
    </row>
    <row r="6" spans="1:4" ht="68">
      <c r="A6" s="532" t="b">
        <v>0</v>
      </c>
      <c r="B6" s="516" t="s">
        <v>372</v>
      </c>
      <c r="C6" s="515"/>
      <c r="D6" s="515"/>
    </row>
    <row r="7" spans="1:4" ht="34">
      <c r="A7" s="514" t="b">
        <v>0</v>
      </c>
      <c r="B7" s="519" t="s">
        <v>371</v>
      </c>
      <c r="C7" s="518"/>
      <c r="D7" s="518"/>
    </row>
    <row r="8" spans="1:4" ht="75" customHeight="1">
      <c r="A8" s="532"/>
      <c r="B8" s="531" t="s">
        <v>363</v>
      </c>
      <c r="C8" s="530"/>
      <c r="D8" s="530"/>
    </row>
    <row r="9" spans="1:4" ht="16">
      <c r="A9" s="529"/>
      <c r="B9" s="528"/>
      <c r="C9" s="461"/>
      <c r="D9" s="461"/>
    </row>
    <row r="10" spans="1:4" ht="39">
      <c r="A10" s="534"/>
      <c r="B10" s="533" t="s">
        <v>370</v>
      </c>
      <c r="C10" s="525" t="s">
        <v>361</v>
      </c>
      <c r="D10" s="524" t="s">
        <v>369</v>
      </c>
    </row>
    <row r="11" spans="1:4" ht="17">
      <c r="A11" s="514"/>
      <c r="B11" s="523" t="s">
        <v>368</v>
      </c>
      <c r="C11" s="522">
        <f>COUNTIF(A12:A15,TRUE)</f>
        <v>0</v>
      </c>
      <c r="D11" s="521" t="e">
        <f ca="1">_xludf.IFS(C11&lt;1,"0",C11=1,"1",C11=2,"2",C11=3,"3",C11=4,"3")</f>
        <v>#NAME?</v>
      </c>
    </row>
    <row r="12" spans="1:4" ht="34">
      <c r="A12" s="532" t="b">
        <v>0</v>
      </c>
      <c r="B12" s="516" t="s">
        <v>367</v>
      </c>
      <c r="C12" s="515"/>
      <c r="D12" s="515"/>
    </row>
    <row r="13" spans="1:4" ht="17">
      <c r="A13" s="514" t="b">
        <v>0</v>
      </c>
      <c r="B13" s="519" t="s">
        <v>366</v>
      </c>
      <c r="C13" s="518"/>
      <c r="D13" s="518"/>
    </row>
    <row r="14" spans="1:4" ht="34">
      <c r="A14" s="532" t="b">
        <v>0</v>
      </c>
      <c r="B14" s="516" t="s">
        <v>365</v>
      </c>
      <c r="C14" s="515"/>
      <c r="D14" s="515"/>
    </row>
    <row r="15" spans="1:4" ht="34">
      <c r="A15" s="514" t="b">
        <v>0</v>
      </c>
      <c r="B15" s="519" t="s">
        <v>364</v>
      </c>
      <c r="C15" s="518"/>
      <c r="D15" s="518"/>
    </row>
    <row r="16" spans="1:4" ht="77.25" customHeight="1">
      <c r="A16" s="532"/>
      <c r="B16" s="531" t="s">
        <v>363</v>
      </c>
      <c r="C16" s="530"/>
      <c r="D16" s="530"/>
    </row>
    <row r="17" spans="1:4" ht="16">
      <c r="A17" s="529"/>
      <c r="B17" s="528"/>
      <c r="C17" s="461"/>
      <c r="D17" s="461"/>
    </row>
    <row r="18" spans="1:4" ht="39">
      <c r="A18" s="527"/>
      <c r="B18" s="526" t="s">
        <v>362</v>
      </c>
      <c r="C18" s="525" t="s">
        <v>361</v>
      </c>
      <c r="D18" s="524" t="s">
        <v>360</v>
      </c>
    </row>
    <row r="19" spans="1:4" ht="17">
      <c r="A19" s="520"/>
      <c r="B19" s="523" t="s">
        <v>359</v>
      </c>
      <c r="C19" s="522">
        <f>COUNTIF(A20:A28,TRUE)</f>
        <v>0</v>
      </c>
      <c r="D19" s="521" t="e">
        <f ca="1">_xludf.IFS(C19=0,"0",C19=1,"0",C19=2,"0",C19=3,"0",C19=4,"1",C19=5,"1",C19=6,"2",C19=7,"2",C19=8,"3",C19=9,"3")</f>
        <v>#NAME?</v>
      </c>
    </row>
    <row r="20" spans="1:4" ht="17">
      <c r="A20" s="517" t="b">
        <v>0</v>
      </c>
      <c r="B20" s="516" t="s">
        <v>358</v>
      </c>
      <c r="C20" s="515"/>
      <c r="D20" s="515"/>
    </row>
    <row r="21" spans="1:4" ht="17">
      <c r="A21" s="520" t="b">
        <v>0</v>
      </c>
      <c r="B21" s="519" t="s">
        <v>357</v>
      </c>
      <c r="C21" s="518"/>
      <c r="D21" s="518"/>
    </row>
    <row r="22" spans="1:4" ht="17">
      <c r="A22" s="517" t="b">
        <v>0</v>
      </c>
      <c r="B22" s="516" t="s">
        <v>356</v>
      </c>
      <c r="C22" s="515"/>
      <c r="D22" s="515"/>
    </row>
    <row r="23" spans="1:4" ht="17">
      <c r="A23" s="520" t="b">
        <v>0</v>
      </c>
      <c r="B23" s="519" t="s">
        <v>355</v>
      </c>
      <c r="C23" s="518"/>
      <c r="D23" s="518"/>
    </row>
    <row r="24" spans="1:4" ht="17">
      <c r="A24" s="517" t="b">
        <v>0</v>
      </c>
      <c r="B24" s="516" t="s">
        <v>354</v>
      </c>
      <c r="C24" s="515"/>
      <c r="D24" s="515"/>
    </row>
    <row r="25" spans="1:4" ht="17">
      <c r="A25" s="520" t="b">
        <v>0</v>
      </c>
      <c r="B25" s="519" t="s">
        <v>353</v>
      </c>
      <c r="C25" s="518"/>
      <c r="D25" s="518"/>
    </row>
    <row r="26" spans="1:4" ht="17">
      <c r="A26" s="517" t="b">
        <v>0</v>
      </c>
      <c r="B26" s="516" t="s">
        <v>352</v>
      </c>
      <c r="C26" s="515"/>
      <c r="D26" s="515"/>
    </row>
    <row r="27" spans="1:4" ht="17">
      <c r="A27" s="520" t="b">
        <v>0</v>
      </c>
      <c r="B27" s="519" t="s">
        <v>351</v>
      </c>
      <c r="C27" s="518"/>
      <c r="D27" s="518"/>
    </row>
    <row r="28" spans="1:4" ht="17">
      <c r="A28" s="517" t="b">
        <v>0</v>
      </c>
      <c r="B28" s="516" t="s">
        <v>350</v>
      </c>
      <c r="C28" s="515"/>
      <c r="D28" s="515"/>
    </row>
    <row r="29" spans="1:4" ht="78" customHeight="1">
      <c r="A29" s="514"/>
      <c r="B29" s="513" t="s">
        <v>349</v>
      </c>
      <c r="C29" s="512"/>
      <c r="D29" s="512"/>
    </row>
  </sheetData>
  <mergeCells count="8">
    <mergeCell ref="B17:D17"/>
    <mergeCell ref="C19:C29"/>
    <mergeCell ref="D19:D29"/>
    <mergeCell ref="C3:C8"/>
    <mergeCell ref="D3:D8"/>
    <mergeCell ref="B9:D9"/>
    <mergeCell ref="C11:C16"/>
    <mergeCell ref="D11: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63"/>
  <sheetViews>
    <sheetView workbookViewId="0">
      <pane ySplit="4" topLeftCell="A5" activePane="bottomLeft" state="frozen"/>
      <selection pane="bottomLeft" activeCell="B6" sqref="B6"/>
    </sheetView>
  </sheetViews>
  <sheetFormatPr baseColWidth="10" defaultColWidth="14.5" defaultRowHeight="15" customHeight="1"/>
  <cols>
    <col min="1" max="1" width="8.6640625" customWidth="1"/>
    <col min="2" max="2" width="10.6640625" customWidth="1"/>
    <col min="3" max="3" width="3.6640625" customWidth="1"/>
    <col min="4" max="4" width="62.83203125" customWidth="1"/>
    <col min="5" max="5" width="8.5" customWidth="1"/>
    <col min="6" max="6" width="10.33203125" customWidth="1"/>
    <col min="7" max="7" width="9.33203125" customWidth="1"/>
    <col min="8" max="10" width="12.5" customWidth="1"/>
    <col min="11" max="26" width="22.6640625" customWidth="1"/>
  </cols>
  <sheetData>
    <row r="1" spans="1:26" ht="24">
      <c r="A1" s="273" t="s">
        <v>95</v>
      </c>
      <c r="B1" s="274"/>
      <c r="C1" s="274"/>
      <c r="D1" s="274"/>
      <c r="E1" s="274"/>
      <c r="F1" s="274"/>
      <c r="G1" s="274"/>
      <c r="H1" s="274"/>
      <c r="I1" s="274"/>
      <c r="J1" s="274"/>
      <c r="K1" s="275"/>
      <c r="L1" s="1"/>
    </row>
    <row r="2" spans="1:26">
      <c r="A2" s="328" t="s">
        <v>1</v>
      </c>
      <c r="B2" s="274"/>
      <c r="C2" s="274"/>
      <c r="D2" s="274"/>
      <c r="E2" s="274"/>
      <c r="F2" s="274"/>
      <c r="G2" s="274"/>
      <c r="H2" s="330" t="s">
        <v>2</v>
      </c>
      <c r="I2" s="274"/>
      <c r="J2" s="274"/>
      <c r="K2" s="275"/>
      <c r="L2" s="34"/>
      <c r="M2" s="34"/>
      <c r="N2" s="34"/>
      <c r="O2" s="34"/>
      <c r="P2" s="34"/>
      <c r="Q2" s="34"/>
      <c r="R2" s="34"/>
      <c r="S2" s="34"/>
      <c r="T2" s="34"/>
      <c r="U2" s="34"/>
      <c r="V2" s="34"/>
      <c r="W2" s="34"/>
      <c r="X2" s="34"/>
      <c r="Y2" s="34"/>
      <c r="Z2" s="34"/>
    </row>
    <row r="3" spans="1:26" ht="16">
      <c r="A3" s="329"/>
      <c r="B3" s="318"/>
      <c r="C3" s="318"/>
      <c r="D3" s="318"/>
      <c r="E3" s="318"/>
      <c r="F3" s="318"/>
      <c r="G3" s="318"/>
      <c r="H3" s="331" t="s">
        <v>3</v>
      </c>
      <c r="I3" s="284"/>
      <c r="J3" s="35" t="s">
        <v>4</v>
      </c>
      <c r="K3" s="36" t="s">
        <v>5</v>
      </c>
      <c r="L3" s="37"/>
      <c r="M3" s="37"/>
      <c r="N3" s="37"/>
      <c r="O3" s="37"/>
      <c r="P3" s="37"/>
      <c r="Q3" s="37"/>
      <c r="R3" s="37"/>
      <c r="S3" s="37"/>
      <c r="T3" s="37"/>
      <c r="U3" s="37"/>
      <c r="V3" s="37"/>
      <c r="W3" s="37"/>
      <c r="X3" s="37"/>
      <c r="Y3" s="37"/>
      <c r="Z3" s="37"/>
    </row>
    <row r="4" spans="1:26" ht="30">
      <c r="A4" s="38" t="s">
        <v>6</v>
      </c>
      <c r="B4" s="38" t="s">
        <v>7</v>
      </c>
      <c r="C4" s="39" t="s">
        <v>8</v>
      </c>
      <c r="D4" s="40" t="s">
        <v>9</v>
      </c>
      <c r="E4" s="41" t="s">
        <v>10</v>
      </c>
      <c r="F4" s="41" t="s">
        <v>11</v>
      </c>
      <c r="G4" s="41" t="s">
        <v>12</v>
      </c>
      <c r="H4" s="42">
        <v>0</v>
      </c>
      <c r="I4" s="42">
        <v>1</v>
      </c>
      <c r="J4" s="43">
        <v>2</v>
      </c>
      <c r="K4" s="44">
        <v>3</v>
      </c>
      <c r="L4" s="45"/>
      <c r="M4" s="45"/>
      <c r="N4" s="45"/>
      <c r="O4" s="45"/>
      <c r="P4" s="45"/>
      <c r="Q4" s="45"/>
      <c r="R4" s="45"/>
      <c r="S4" s="45"/>
      <c r="T4" s="45"/>
      <c r="U4" s="45"/>
      <c r="V4" s="45"/>
      <c r="W4" s="45"/>
      <c r="X4" s="45"/>
      <c r="Y4" s="45"/>
      <c r="Z4" s="45"/>
    </row>
    <row r="5" spans="1:26" ht="45" customHeight="1">
      <c r="A5" s="332" t="s">
        <v>13</v>
      </c>
      <c r="B5" s="333" t="s">
        <v>14</v>
      </c>
      <c r="C5" s="334" t="s">
        <v>15</v>
      </c>
      <c r="D5" s="46" t="s">
        <v>16</v>
      </c>
      <c r="E5" s="47"/>
      <c r="F5" s="47"/>
      <c r="G5" s="47"/>
      <c r="H5" s="337" t="s">
        <v>96</v>
      </c>
      <c r="I5" s="277"/>
      <c r="J5" s="277"/>
      <c r="K5" s="278"/>
      <c r="L5" s="48"/>
      <c r="M5" s="48"/>
      <c r="N5" s="48"/>
      <c r="O5" s="48"/>
      <c r="P5" s="48"/>
      <c r="Q5" s="48"/>
      <c r="R5" s="48"/>
      <c r="S5" s="48"/>
      <c r="T5" s="48"/>
      <c r="U5" s="48"/>
      <c r="V5" s="48"/>
      <c r="W5" s="48"/>
      <c r="X5" s="48"/>
      <c r="Y5" s="48"/>
      <c r="Z5" s="48"/>
    </row>
    <row r="6" spans="1:26" ht="45" customHeight="1">
      <c r="A6" s="322"/>
      <c r="B6" s="325"/>
      <c r="C6" s="266"/>
      <c r="D6" s="46" t="s">
        <v>97</v>
      </c>
      <c r="E6" s="47"/>
      <c r="F6" s="47"/>
      <c r="G6" s="47"/>
      <c r="H6" s="292"/>
      <c r="I6" s="293"/>
      <c r="J6" s="293"/>
      <c r="K6" s="294"/>
      <c r="L6" s="48"/>
      <c r="M6" s="48"/>
      <c r="N6" s="48"/>
      <c r="O6" s="48"/>
      <c r="P6" s="48"/>
      <c r="Q6" s="48"/>
      <c r="R6" s="48"/>
      <c r="S6" s="48"/>
      <c r="T6" s="48"/>
      <c r="U6" s="48"/>
      <c r="V6" s="48"/>
      <c r="W6" s="48"/>
      <c r="X6" s="48"/>
      <c r="Y6" s="48"/>
      <c r="Z6" s="48"/>
    </row>
    <row r="7" spans="1:26" ht="45" customHeight="1">
      <c r="A7" s="322"/>
      <c r="B7" s="325"/>
      <c r="C7" s="266"/>
      <c r="D7" s="46" t="s">
        <v>98</v>
      </c>
      <c r="E7" s="47"/>
      <c r="F7" s="47"/>
      <c r="G7" s="47"/>
      <c r="H7" s="292"/>
      <c r="I7" s="293"/>
      <c r="J7" s="293"/>
      <c r="K7" s="294"/>
      <c r="L7" s="48"/>
      <c r="M7" s="48"/>
      <c r="N7" s="48"/>
      <c r="O7" s="48"/>
      <c r="P7" s="48"/>
      <c r="Q7" s="48"/>
      <c r="R7" s="48"/>
      <c r="S7" s="48"/>
      <c r="T7" s="48"/>
      <c r="U7" s="48"/>
      <c r="V7" s="48"/>
      <c r="W7" s="48"/>
      <c r="X7" s="48"/>
      <c r="Y7" s="48"/>
      <c r="Z7" s="48"/>
    </row>
    <row r="8" spans="1:26" ht="45" customHeight="1">
      <c r="A8" s="322"/>
      <c r="B8" s="325"/>
      <c r="C8" s="266"/>
      <c r="D8" s="46" t="s">
        <v>99</v>
      </c>
      <c r="E8" s="47"/>
      <c r="F8" s="47"/>
      <c r="G8" s="47"/>
      <c r="H8" s="292"/>
      <c r="I8" s="293"/>
      <c r="J8" s="293"/>
      <c r="K8" s="294"/>
      <c r="L8" s="48"/>
      <c r="M8" s="48"/>
      <c r="N8" s="48"/>
      <c r="O8" s="48"/>
      <c r="P8" s="48"/>
      <c r="Q8" s="48"/>
      <c r="R8" s="48"/>
      <c r="S8" s="48"/>
      <c r="T8" s="48"/>
      <c r="U8" s="48"/>
      <c r="V8" s="48"/>
      <c r="W8" s="48"/>
      <c r="X8" s="48"/>
      <c r="Y8" s="48"/>
      <c r="Z8" s="48"/>
    </row>
    <row r="9" spans="1:26" ht="45" customHeight="1">
      <c r="A9" s="322"/>
      <c r="B9" s="325"/>
      <c r="C9" s="266"/>
      <c r="D9" s="46" t="s">
        <v>100</v>
      </c>
      <c r="E9" s="47"/>
      <c r="F9" s="47"/>
      <c r="G9" s="47"/>
      <c r="H9" s="292"/>
      <c r="I9" s="293"/>
      <c r="J9" s="293"/>
      <c r="K9" s="294"/>
      <c r="L9" s="48"/>
      <c r="M9" s="48"/>
      <c r="N9" s="48"/>
      <c r="O9" s="48"/>
      <c r="P9" s="48"/>
      <c r="Q9" s="48"/>
      <c r="R9" s="48"/>
      <c r="S9" s="48"/>
      <c r="T9" s="48"/>
      <c r="U9" s="48"/>
      <c r="V9" s="48"/>
      <c r="W9" s="48"/>
      <c r="X9" s="48"/>
      <c r="Y9" s="48"/>
      <c r="Z9" s="48"/>
    </row>
    <row r="10" spans="1:26" ht="33.75" customHeight="1">
      <c r="A10" s="323"/>
      <c r="B10" s="326"/>
      <c r="C10" s="267"/>
      <c r="D10" s="46" t="s">
        <v>101</v>
      </c>
      <c r="E10" s="47"/>
      <c r="F10" s="47"/>
      <c r="G10" s="47"/>
      <c r="H10" s="279"/>
      <c r="I10" s="280"/>
      <c r="J10" s="280"/>
      <c r="K10" s="281"/>
      <c r="L10" s="48"/>
      <c r="M10" s="48"/>
      <c r="N10" s="48"/>
      <c r="O10" s="48"/>
      <c r="P10" s="48"/>
      <c r="Q10" s="48"/>
      <c r="R10" s="48"/>
      <c r="S10" s="48"/>
      <c r="T10" s="48"/>
      <c r="U10" s="48"/>
      <c r="V10" s="48"/>
      <c r="W10" s="48"/>
      <c r="X10" s="48"/>
      <c r="Y10" s="48"/>
      <c r="Z10" s="48"/>
    </row>
    <row r="11" spans="1:26" ht="83.25" customHeight="1">
      <c r="A11" s="338" t="s">
        <v>102</v>
      </c>
      <c r="B11" s="283"/>
      <c r="C11" s="283"/>
      <c r="D11" s="283"/>
      <c r="E11" s="283"/>
      <c r="F11" s="283"/>
      <c r="G11" s="283"/>
      <c r="H11" s="283"/>
      <c r="I11" s="283"/>
      <c r="J11" s="283"/>
      <c r="K11" s="284"/>
      <c r="L11" s="49"/>
      <c r="M11" s="49"/>
      <c r="N11" s="49"/>
      <c r="O11" s="49"/>
      <c r="P11" s="49"/>
      <c r="Q11" s="49"/>
      <c r="R11" s="49"/>
      <c r="S11" s="49"/>
      <c r="T11" s="49"/>
      <c r="U11" s="49"/>
      <c r="V11" s="49"/>
      <c r="W11" s="49"/>
      <c r="X11" s="49"/>
      <c r="Y11" s="49"/>
      <c r="Z11" s="49"/>
    </row>
    <row r="12" spans="1:26" ht="51.75" customHeight="1">
      <c r="A12" s="50" t="s">
        <v>6</v>
      </c>
      <c r="B12" s="50" t="s">
        <v>7</v>
      </c>
      <c r="C12" s="51" t="s">
        <v>8</v>
      </c>
      <c r="D12" s="52" t="s">
        <v>9</v>
      </c>
      <c r="E12" s="51" t="s">
        <v>22</v>
      </c>
      <c r="F12" s="53" t="s">
        <v>23</v>
      </c>
      <c r="G12" s="51" t="s">
        <v>24</v>
      </c>
      <c r="H12" s="53" t="s">
        <v>25</v>
      </c>
      <c r="I12" s="339" t="s">
        <v>103</v>
      </c>
      <c r="J12" s="280"/>
      <c r="K12" s="281"/>
      <c r="L12" s="54"/>
      <c r="M12" s="54"/>
      <c r="N12" s="54"/>
      <c r="O12" s="54"/>
      <c r="P12" s="54"/>
      <c r="Q12" s="54"/>
      <c r="R12" s="54"/>
      <c r="S12" s="54"/>
      <c r="T12" s="54"/>
      <c r="U12" s="54"/>
      <c r="V12" s="54"/>
      <c r="W12" s="54"/>
      <c r="X12" s="54"/>
      <c r="Y12" s="54"/>
      <c r="Z12" s="54"/>
    </row>
    <row r="13" spans="1:26" ht="21" customHeight="1">
      <c r="A13" s="268" t="s">
        <v>27</v>
      </c>
      <c r="B13" s="265" t="s">
        <v>28</v>
      </c>
      <c r="C13" s="55">
        <v>1</v>
      </c>
      <c r="D13" s="46" t="s">
        <v>29</v>
      </c>
      <c r="E13" s="56"/>
      <c r="F13" s="56"/>
      <c r="G13" s="57"/>
      <c r="H13" s="58"/>
      <c r="I13" s="340" t="s">
        <v>30</v>
      </c>
      <c r="J13" s="293"/>
      <c r="K13" s="294"/>
      <c r="L13" s="59"/>
      <c r="M13" s="59"/>
      <c r="N13" s="59"/>
      <c r="O13" s="59"/>
      <c r="P13" s="59"/>
      <c r="Q13" s="59"/>
      <c r="R13" s="59"/>
      <c r="S13" s="59"/>
      <c r="T13" s="59"/>
      <c r="U13" s="59"/>
      <c r="V13" s="59"/>
      <c r="W13" s="59"/>
      <c r="X13" s="59"/>
      <c r="Y13" s="59"/>
      <c r="Z13" s="59"/>
    </row>
    <row r="14" spans="1:26" ht="21" customHeight="1">
      <c r="A14" s="266"/>
      <c r="B14" s="266"/>
      <c r="C14" s="60">
        <v>2</v>
      </c>
      <c r="D14" s="46" t="s">
        <v>31</v>
      </c>
      <c r="E14" s="56"/>
      <c r="F14" s="61"/>
      <c r="G14" s="57"/>
      <c r="H14" s="58"/>
      <c r="I14" s="293"/>
      <c r="J14" s="293"/>
      <c r="K14" s="294"/>
      <c r="L14" s="59"/>
      <c r="M14" s="59"/>
      <c r="N14" s="59"/>
      <c r="O14" s="59"/>
      <c r="P14" s="59"/>
      <c r="Q14" s="59"/>
      <c r="R14" s="59"/>
      <c r="S14" s="59"/>
      <c r="T14" s="59"/>
      <c r="U14" s="59"/>
      <c r="V14" s="59"/>
      <c r="W14" s="59"/>
      <c r="X14" s="59"/>
      <c r="Y14" s="59"/>
      <c r="Z14" s="59"/>
    </row>
    <row r="15" spans="1:26" ht="21" customHeight="1">
      <c r="A15" s="266"/>
      <c r="B15" s="266"/>
      <c r="C15" s="55">
        <v>3</v>
      </c>
      <c r="D15" s="46" t="s">
        <v>32</v>
      </c>
      <c r="E15" s="56"/>
      <c r="F15" s="56"/>
      <c r="G15" s="62"/>
      <c r="H15" s="63"/>
      <c r="I15" s="293"/>
      <c r="J15" s="293"/>
      <c r="K15" s="294"/>
      <c r="L15" s="59"/>
      <c r="M15" s="59"/>
      <c r="N15" s="59"/>
      <c r="O15" s="59"/>
      <c r="P15" s="59"/>
      <c r="Q15" s="59"/>
      <c r="R15" s="59"/>
      <c r="S15" s="59"/>
      <c r="T15" s="59"/>
      <c r="U15" s="59"/>
      <c r="V15" s="59"/>
      <c r="W15" s="59"/>
      <c r="X15" s="59"/>
      <c r="Y15" s="59"/>
      <c r="Z15" s="59"/>
    </row>
    <row r="16" spans="1:26" ht="22.5" customHeight="1">
      <c r="A16" s="266"/>
      <c r="B16" s="266"/>
      <c r="C16" s="341"/>
      <c r="D16" s="342"/>
      <c r="E16" s="64" t="s">
        <v>33</v>
      </c>
      <c r="F16" s="64" t="s">
        <v>34</v>
      </c>
      <c r="G16" s="65" t="s">
        <v>35</v>
      </c>
      <c r="H16" s="343"/>
      <c r="I16" s="293"/>
      <c r="J16" s="293"/>
      <c r="K16" s="294"/>
      <c r="L16" s="59"/>
      <c r="M16" s="59"/>
      <c r="N16" s="59"/>
      <c r="O16" s="59"/>
      <c r="P16" s="59"/>
      <c r="Q16" s="59"/>
      <c r="R16" s="59"/>
      <c r="S16" s="59"/>
      <c r="T16" s="59"/>
      <c r="U16" s="59"/>
      <c r="V16" s="59"/>
      <c r="W16" s="59"/>
      <c r="X16" s="59"/>
      <c r="Y16" s="59"/>
      <c r="Z16" s="59"/>
    </row>
    <row r="17" spans="1:26" ht="45" customHeight="1">
      <c r="A17" s="266"/>
      <c r="B17" s="267"/>
      <c r="C17" s="60">
        <v>4</v>
      </c>
      <c r="D17" s="46" t="s">
        <v>36</v>
      </c>
      <c r="E17" s="56"/>
      <c r="F17" s="56"/>
      <c r="G17" s="66"/>
      <c r="H17" s="293"/>
      <c r="I17" s="293"/>
      <c r="J17" s="293"/>
      <c r="K17" s="294"/>
      <c r="L17" s="59"/>
      <c r="M17" s="59"/>
      <c r="N17" s="59"/>
      <c r="O17" s="59"/>
      <c r="P17" s="59"/>
      <c r="Q17" s="59"/>
      <c r="R17" s="59"/>
      <c r="S17" s="59"/>
      <c r="T17" s="59"/>
      <c r="U17" s="59"/>
      <c r="V17" s="59"/>
      <c r="W17" s="59"/>
      <c r="X17" s="59"/>
      <c r="Y17" s="59"/>
      <c r="Z17" s="59"/>
    </row>
    <row r="18" spans="1:26" ht="18.75" customHeight="1">
      <c r="A18" s="266"/>
      <c r="B18" s="317" t="s">
        <v>37</v>
      </c>
      <c r="C18" s="335">
        <v>5</v>
      </c>
      <c r="D18" s="336" t="s">
        <v>38</v>
      </c>
      <c r="E18" s="300" t="s">
        <v>104</v>
      </c>
      <c r="F18" s="277"/>
      <c r="G18" s="277"/>
      <c r="H18" s="277"/>
      <c r="I18" s="277"/>
      <c r="J18" s="277"/>
      <c r="K18" s="278"/>
      <c r="L18" s="67"/>
      <c r="M18" s="67"/>
      <c r="N18" s="67"/>
      <c r="O18" s="67"/>
      <c r="P18" s="67"/>
      <c r="Q18" s="67"/>
      <c r="R18" s="67"/>
      <c r="S18" s="67"/>
      <c r="T18" s="67"/>
      <c r="U18" s="67"/>
      <c r="V18" s="67"/>
      <c r="W18" s="67"/>
      <c r="X18" s="67"/>
      <c r="Y18" s="67"/>
      <c r="Z18" s="67"/>
    </row>
    <row r="19" spans="1:26" ht="21" customHeight="1">
      <c r="A19" s="266"/>
      <c r="B19" s="293"/>
      <c r="C19" s="266"/>
      <c r="D19" s="266"/>
      <c r="E19" s="292"/>
      <c r="F19" s="293"/>
      <c r="G19" s="293"/>
      <c r="H19" s="293"/>
      <c r="I19" s="293"/>
      <c r="J19" s="293"/>
      <c r="K19" s="294"/>
      <c r="L19" s="67"/>
      <c r="M19" s="67"/>
      <c r="N19" s="67"/>
      <c r="O19" s="67"/>
      <c r="P19" s="67"/>
      <c r="Q19" s="67"/>
      <c r="R19" s="67"/>
      <c r="S19" s="67"/>
      <c r="T19" s="67"/>
      <c r="U19" s="67"/>
      <c r="V19" s="67"/>
      <c r="W19" s="67"/>
      <c r="X19" s="67"/>
      <c r="Y19" s="67"/>
      <c r="Z19" s="67"/>
    </row>
    <row r="20" spans="1:26" ht="22.5" customHeight="1">
      <c r="A20" s="266"/>
      <c r="B20" s="318"/>
      <c r="C20" s="267"/>
      <c r="D20" s="267"/>
      <c r="E20" s="279"/>
      <c r="F20" s="280"/>
      <c r="G20" s="280"/>
      <c r="H20" s="280"/>
      <c r="I20" s="280"/>
      <c r="J20" s="280"/>
      <c r="K20" s="281"/>
      <c r="L20" s="67"/>
      <c r="M20" s="67"/>
      <c r="N20" s="67"/>
      <c r="O20" s="67"/>
      <c r="P20" s="67"/>
      <c r="Q20" s="67"/>
      <c r="R20" s="67"/>
      <c r="S20" s="67"/>
      <c r="T20" s="67"/>
      <c r="U20" s="67"/>
      <c r="V20" s="67"/>
      <c r="W20" s="67"/>
      <c r="X20" s="67"/>
      <c r="Y20" s="67"/>
      <c r="Z20" s="67"/>
    </row>
    <row r="21" spans="1:26" ht="35.25" customHeight="1">
      <c r="A21" s="266"/>
      <c r="B21" s="319" t="s">
        <v>105</v>
      </c>
      <c r="C21" s="60">
        <v>7</v>
      </c>
      <c r="D21" s="46" t="s">
        <v>41</v>
      </c>
      <c r="E21" s="344" t="s">
        <v>106</v>
      </c>
      <c r="F21" s="283"/>
      <c r="G21" s="284"/>
      <c r="H21" s="345" t="s">
        <v>107</v>
      </c>
      <c r="I21" s="277"/>
      <c r="J21" s="277"/>
      <c r="K21" s="278"/>
      <c r="L21" s="68"/>
      <c r="M21" s="68"/>
      <c r="N21" s="68"/>
      <c r="O21" s="68"/>
      <c r="P21" s="68"/>
      <c r="Q21" s="68"/>
      <c r="R21" s="68"/>
      <c r="S21" s="68"/>
      <c r="T21" s="68"/>
      <c r="U21" s="68"/>
      <c r="V21" s="68"/>
      <c r="W21" s="68"/>
      <c r="X21" s="68"/>
      <c r="Y21" s="68"/>
      <c r="Z21" s="68"/>
    </row>
    <row r="22" spans="1:26" ht="28.5" customHeight="1">
      <c r="A22" s="266"/>
      <c r="B22" s="293"/>
      <c r="C22" s="60">
        <v>8</v>
      </c>
      <c r="D22" s="46" t="s">
        <v>44</v>
      </c>
      <c r="E22" s="346" t="s">
        <v>108</v>
      </c>
      <c r="F22" s="347"/>
      <c r="G22" s="348"/>
      <c r="H22" s="292"/>
      <c r="I22" s="293"/>
      <c r="J22" s="293"/>
      <c r="K22" s="294"/>
      <c r="L22" s="68"/>
      <c r="M22" s="68"/>
      <c r="N22" s="68"/>
      <c r="O22" s="68"/>
      <c r="P22" s="68"/>
      <c r="Q22" s="68"/>
      <c r="R22" s="68"/>
      <c r="S22" s="68"/>
      <c r="T22" s="68"/>
      <c r="U22" s="68"/>
      <c r="V22" s="68"/>
      <c r="W22" s="68"/>
      <c r="X22" s="68"/>
      <c r="Y22" s="68"/>
      <c r="Z22" s="68"/>
    </row>
    <row r="23" spans="1:26" ht="23.25" customHeight="1">
      <c r="A23" s="266"/>
      <c r="B23" s="318"/>
      <c r="C23" s="60">
        <v>9</v>
      </c>
      <c r="D23" s="46" t="s">
        <v>109</v>
      </c>
      <c r="E23" s="69"/>
      <c r="F23" s="70"/>
      <c r="G23" s="71"/>
      <c r="H23" s="279"/>
      <c r="I23" s="280"/>
      <c r="J23" s="280"/>
      <c r="K23" s="281"/>
      <c r="L23" s="68"/>
      <c r="M23" s="68"/>
      <c r="N23" s="68"/>
      <c r="O23" s="68"/>
      <c r="P23" s="68"/>
      <c r="Q23" s="68"/>
      <c r="R23" s="68"/>
      <c r="S23" s="68"/>
      <c r="T23" s="68"/>
      <c r="U23" s="68"/>
      <c r="V23" s="68"/>
      <c r="W23" s="68"/>
      <c r="X23" s="68"/>
      <c r="Y23" s="68"/>
      <c r="Z23" s="68"/>
    </row>
    <row r="24" spans="1:26" ht="28.5" customHeight="1">
      <c r="A24" s="266"/>
      <c r="B24" s="320" t="s">
        <v>47</v>
      </c>
      <c r="C24" s="60">
        <v>10</v>
      </c>
      <c r="D24" s="46" t="s">
        <v>48</v>
      </c>
      <c r="E24" s="47"/>
      <c r="F24" s="47"/>
      <c r="G24" s="47"/>
      <c r="H24" s="303" t="s">
        <v>110</v>
      </c>
      <c r="I24" s="277"/>
      <c r="J24" s="277"/>
      <c r="K24" s="278"/>
      <c r="L24" s="72"/>
      <c r="M24" s="72"/>
      <c r="N24" s="72"/>
      <c r="O24" s="72"/>
      <c r="P24" s="72"/>
      <c r="Q24" s="72"/>
      <c r="R24" s="72"/>
      <c r="S24" s="72"/>
      <c r="T24" s="72"/>
      <c r="U24" s="72"/>
      <c r="V24" s="72"/>
      <c r="W24" s="72"/>
      <c r="X24" s="72"/>
      <c r="Y24" s="72"/>
      <c r="Z24" s="72"/>
    </row>
    <row r="25" spans="1:26" ht="29.25" customHeight="1">
      <c r="A25" s="267"/>
      <c r="B25" s="318"/>
      <c r="C25" s="60">
        <v>11</v>
      </c>
      <c r="D25" s="46" t="s">
        <v>50</v>
      </c>
      <c r="E25" s="47"/>
      <c r="F25" s="47"/>
      <c r="G25" s="47"/>
      <c r="H25" s="279"/>
      <c r="I25" s="280"/>
      <c r="J25" s="280"/>
      <c r="K25" s="281"/>
      <c r="L25" s="72"/>
      <c r="M25" s="72"/>
      <c r="N25" s="72"/>
      <c r="O25" s="72"/>
      <c r="P25" s="72"/>
      <c r="Q25" s="72"/>
      <c r="R25" s="72"/>
      <c r="S25" s="72"/>
      <c r="T25" s="72"/>
      <c r="U25" s="72"/>
      <c r="V25" s="72"/>
      <c r="W25" s="72"/>
      <c r="X25" s="72"/>
      <c r="Y25" s="72"/>
      <c r="Z25" s="72"/>
    </row>
    <row r="26" spans="1:26" ht="49.5" customHeight="1">
      <c r="A26" s="349" t="s">
        <v>111</v>
      </c>
      <c r="B26" s="318"/>
      <c r="C26" s="318"/>
      <c r="D26" s="318"/>
      <c r="E26" s="318"/>
      <c r="F26" s="318"/>
      <c r="G26" s="318"/>
      <c r="H26" s="318"/>
      <c r="I26" s="318"/>
      <c r="J26" s="318"/>
      <c r="K26" s="350"/>
      <c r="L26" s="73"/>
      <c r="M26" s="73"/>
      <c r="N26" s="73"/>
      <c r="O26" s="73"/>
      <c r="P26" s="73"/>
      <c r="Q26" s="73"/>
      <c r="R26" s="73"/>
      <c r="S26" s="73"/>
      <c r="T26" s="73"/>
      <c r="U26" s="73"/>
      <c r="V26" s="73"/>
      <c r="W26" s="73"/>
      <c r="X26" s="73"/>
      <c r="Y26" s="73"/>
      <c r="Z26" s="73"/>
    </row>
    <row r="27" spans="1:26" ht="18.75" customHeight="1">
      <c r="A27" s="321" t="s">
        <v>52</v>
      </c>
      <c r="B27" s="324" t="s">
        <v>112</v>
      </c>
      <c r="C27" s="60">
        <v>12</v>
      </c>
      <c r="D27" s="46" t="s">
        <v>54</v>
      </c>
      <c r="E27" s="47" t="s">
        <v>55</v>
      </c>
      <c r="F27" s="47"/>
      <c r="G27" s="47"/>
      <c r="H27" s="351" t="s">
        <v>113</v>
      </c>
      <c r="I27" s="277"/>
      <c r="J27" s="277"/>
      <c r="K27" s="278"/>
      <c r="L27" s="72"/>
      <c r="M27" s="72"/>
      <c r="N27" s="72"/>
      <c r="O27" s="72"/>
      <c r="P27" s="72"/>
      <c r="Q27" s="72"/>
      <c r="R27" s="72"/>
      <c r="S27" s="72"/>
      <c r="T27" s="72"/>
      <c r="U27" s="72"/>
      <c r="V27" s="72"/>
      <c r="W27" s="72"/>
      <c r="X27" s="72"/>
      <c r="Y27" s="72"/>
      <c r="Z27" s="72"/>
    </row>
    <row r="28" spans="1:26" ht="18.75" customHeight="1">
      <c r="A28" s="322"/>
      <c r="B28" s="325"/>
      <c r="C28" s="60">
        <v>13</v>
      </c>
      <c r="D28" s="46" t="s">
        <v>57</v>
      </c>
      <c r="E28" s="47"/>
      <c r="F28" s="47"/>
      <c r="G28" s="47"/>
      <c r="H28" s="292"/>
      <c r="I28" s="293"/>
      <c r="J28" s="293"/>
      <c r="K28" s="294"/>
      <c r="L28" s="72"/>
      <c r="M28" s="72"/>
      <c r="N28" s="72"/>
      <c r="O28" s="72"/>
      <c r="P28" s="72"/>
      <c r="Q28" s="72"/>
      <c r="R28" s="72"/>
      <c r="S28" s="72"/>
      <c r="T28" s="72"/>
      <c r="U28" s="72"/>
      <c r="V28" s="72"/>
      <c r="W28" s="72"/>
      <c r="X28" s="72"/>
      <c r="Y28" s="72"/>
      <c r="Z28" s="72"/>
    </row>
    <row r="29" spans="1:26" ht="18.75" customHeight="1">
      <c r="A29" s="322"/>
      <c r="B29" s="325"/>
      <c r="C29" s="60">
        <v>14</v>
      </c>
      <c r="D29" s="46" t="s">
        <v>58</v>
      </c>
      <c r="E29" s="47"/>
      <c r="F29" s="47"/>
      <c r="G29" s="74"/>
      <c r="H29" s="292"/>
      <c r="I29" s="293"/>
      <c r="J29" s="293"/>
      <c r="K29" s="294"/>
      <c r="L29" s="72"/>
      <c r="M29" s="72"/>
      <c r="N29" s="72"/>
      <c r="O29" s="72"/>
      <c r="P29" s="72"/>
      <c r="Q29" s="72"/>
      <c r="R29" s="72"/>
      <c r="S29" s="72"/>
      <c r="T29" s="72"/>
      <c r="U29" s="72"/>
      <c r="V29" s="72"/>
      <c r="W29" s="72"/>
      <c r="X29" s="72"/>
      <c r="Y29" s="72"/>
      <c r="Z29" s="72"/>
    </row>
    <row r="30" spans="1:26" ht="18.75" customHeight="1">
      <c r="A30" s="322"/>
      <c r="B30" s="325"/>
      <c r="C30" s="60">
        <v>15</v>
      </c>
      <c r="D30" s="46" t="s">
        <v>59</v>
      </c>
      <c r="E30" s="47"/>
      <c r="F30" s="47"/>
      <c r="G30" s="47"/>
      <c r="H30" s="292"/>
      <c r="I30" s="293"/>
      <c r="J30" s="293"/>
      <c r="K30" s="294"/>
      <c r="L30" s="72"/>
      <c r="M30" s="72"/>
      <c r="N30" s="72"/>
      <c r="O30" s="72"/>
      <c r="P30" s="72"/>
      <c r="Q30" s="72"/>
      <c r="R30" s="72"/>
      <c r="S30" s="72"/>
      <c r="T30" s="72"/>
      <c r="U30" s="72"/>
      <c r="V30" s="72"/>
      <c r="W30" s="72"/>
      <c r="X30" s="72"/>
      <c r="Y30" s="72"/>
      <c r="Z30" s="72"/>
    </row>
    <row r="31" spans="1:26" ht="18.75" customHeight="1">
      <c r="A31" s="322"/>
      <c r="B31" s="325"/>
      <c r="C31" s="60">
        <v>16</v>
      </c>
      <c r="D31" s="46" t="s">
        <v>60</v>
      </c>
      <c r="E31" s="47"/>
      <c r="F31" s="47"/>
      <c r="G31" s="47"/>
      <c r="H31" s="292"/>
      <c r="I31" s="293"/>
      <c r="J31" s="293"/>
      <c r="K31" s="294"/>
      <c r="L31" s="72"/>
      <c r="M31" s="72"/>
      <c r="N31" s="72"/>
      <c r="O31" s="72"/>
      <c r="P31" s="72"/>
      <c r="Q31" s="72"/>
      <c r="R31" s="72"/>
      <c r="S31" s="72"/>
      <c r="T31" s="72"/>
      <c r="U31" s="72"/>
      <c r="V31" s="72"/>
      <c r="W31" s="72"/>
      <c r="X31" s="72"/>
      <c r="Y31" s="72"/>
      <c r="Z31" s="72"/>
    </row>
    <row r="32" spans="1:26" ht="18.75" customHeight="1">
      <c r="A32" s="322"/>
      <c r="B32" s="325"/>
      <c r="C32" s="60">
        <v>17</v>
      </c>
      <c r="D32" s="46" t="s">
        <v>61</v>
      </c>
      <c r="E32" s="47"/>
      <c r="F32" s="47"/>
      <c r="G32" s="47"/>
      <c r="H32" s="292"/>
      <c r="I32" s="293"/>
      <c r="J32" s="293"/>
      <c r="K32" s="294"/>
      <c r="L32" s="72"/>
      <c r="M32" s="72"/>
      <c r="N32" s="72"/>
      <c r="O32" s="72"/>
      <c r="P32" s="72"/>
      <c r="Q32" s="72"/>
      <c r="R32" s="72"/>
      <c r="S32" s="72"/>
      <c r="T32" s="72"/>
      <c r="U32" s="72"/>
      <c r="V32" s="72"/>
      <c r="W32" s="72"/>
      <c r="X32" s="72"/>
      <c r="Y32" s="72"/>
      <c r="Z32" s="72"/>
    </row>
    <row r="33" spans="1:26" ht="18.75" customHeight="1">
      <c r="A33" s="322"/>
      <c r="B33" s="325"/>
      <c r="C33" s="60">
        <v>18</v>
      </c>
      <c r="D33" s="46" t="s">
        <v>62</v>
      </c>
      <c r="E33" s="47"/>
      <c r="F33" s="47"/>
      <c r="G33" s="47"/>
      <c r="H33" s="292"/>
      <c r="I33" s="293"/>
      <c r="J33" s="293"/>
      <c r="K33" s="294"/>
      <c r="L33" s="72"/>
      <c r="M33" s="72"/>
      <c r="N33" s="72"/>
      <c r="O33" s="72"/>
      <c r="P33" s="72"/>
      <c r="Q33" s="72"/>
      <c r="R33" s="72"/>
      <c r="S33" s="72"/>
      <c r="T33" s="72"/>
      <c r="U33" s="72"/>
      <c r="V33" s="72"/>
      <c r="W33" s="72"/>
      <c r="X33" s="72"/>
      <c r="Y33" s="72"/>
      <c r="Z33" s="72"/>
    </row>
    <row r="34" spans="1:26" ht="18.75" customHeight="1">
      <c r="A34" s="322"/>
      <c r="B34" s="325"/>
      <c r="C34" s="60">
        <v>19</v>
      </c>
      <c r="D34" s="46" t="s">
        <v>63</v>
      </c>
      <c r="E34" s="47"/>
      <c r="F34" s="47"/>
      <c r="G34" s="47"/>
      <c r="H34" s="292"/>
      <c r="I34" s="293"/>
      <c r="J34" s="293"/>
      <c r="K34" s="294"/>
      <c r="L34" s="72"/>
      <c r="M34" s="72"/>
      <c r="N34" s="72"/>
      <c r="O34" s="72"/>
      <c r="P34" s="72"/>
      <c r="Q34" s="72"/>
      <c r="R34" s="72"/>
      <c r="S34" s="72"/>
      <c r="T34" s="72"/>
      <c r="U34" s="72"/>
      <c r="V34" s="72"/>
      <c r="W34" s="72"/>
      <c r="X34" s="72"/>
      <c r="Y34" s="72"/>
      <c r="Z34" s="72"/>
    </row>
    <row r="35" spans="1:26" ht="29.25" customHeight="1">
      <c r="A35" s="322"/>
      <c r="B35" s="326"/>
      <c r="C35" s="60">
        <v>20</v>
      </c>
      <c r="D35" s="46" t="s">
        <v>64</v>
      </c>
      <c r="E35" s="47"/>
      <c r="F35" s="47"/>
      <c r="G35" s="47"/>
      <c r="H35" s="279"/>
      <c r="I35" s="280"/>
      <c r="J35" s="280"/>
      <c r="K35" s="281"/>
      <c r="L35" s="72"/>
      <c r="M35" s="72"/>
      <c r="N35" s="72"/>
      <c r="O35" s="72"/>
      <c r="P35" s="72"/>
      <c r="Q35" s="72"/>
      <c r="R35" s="72"/>
      <c r="S35" s="72"/>
      <c r="T35" s="72"/>
      <c r="U35" s="72"/>
      <c r="V35" s="72"/>
      <c r="W35" s="72"/>
      <c r="X35" s="72"/>
      <c r="Y35" s="72"/>
      <c r="Z35" s="72"/>
    </row>
    <row r="36" spans="1:26" ht="4.5" customHeight="1">
      <c r="A36" s="322"/>
      <c r="B36" s="352"/>
      <c r="C36" s="353"/>
      <c r="D36" s="353"/>
      <c r="E36" s="353"/>
      <c r="F36" s="353"/>
      <c r="G36" s="353"/>
      <c r="H36" s="353"/>
      <c r="I36" s="353"/>
      <c r="J36" s="353"/>
      <c r="K36" s="354"/>
      <c r="L36" s="75"/>
      <c r="M36" s="75"/>
      <c r="N36" s="75"/>
      <c r="O36" s="75"/>
      <c r="P36" s="75"/>
      <c r="Q36" s="75"/>
      <c r="R36" s="75"/>
      <c r="S36" s="75"/>
      <c r="T36" s="75"/>
      <c r="U36" s="75"/>
      <c r="V36" s="75"/>
      <c r="W36" s="75"/>
      <c r="X36" s="75"/>
      <c r="Y36" s="75"/>
      <c r="Z36" s="75"/>
    </row>
    <row r="37" spans="1:26" ht="18.75" customHeight="1">
      <c r="A37" s="322"/>
      <c r="B37" s="324" t="s">
        <v>114</v>
      </c>
      <c r="C37" s="60">
        <v>21</v>
      </c>
      <c r="D37" s="46" t="s">
        <v>54</v>
      </c>
      <c r="E37" s="47"/>
      <c r="F37" s="47"/>
      <c r="G37" s="47"/>
      <c r="H37" s="351" t="s">
        <v>115</v>
      </c>
      <c r="I37" s="277"/>
      <c r="J37" s="277"/>
      <c r="K37" s="278"/>
      <c r="L37" s="72"/>
      <c r="M37" s="72"/>
      <c r="N37" s="72"/>
      <c r="O37" s="72"/>
      <c r="P37" s="72"/>
      <c r="Q37" s="72"/>
      <c r="R37" s="72"/>
      <c r="S37" s="72"/>
      <c r="T37" s="72"/>
      <c r="U37" s="72"/>
      <c r="V37" s="72"/>
      <c r="W37" s="72"/>
      <c r="X37" s="72"/>
      <c r="Y37" s="72"/>
      <c r="Z37" s="72"/>
    </row>
    <row r="38" spans="1:26" ht="18.75" customHeight="1">
      <c r="A38" s="322"/>
      <c r="B38" s="325"/>
      <c r="C38" s="60">
        <v>22</v>
      </c>
      <c r="D38" s="46" t="s">
        <v>57</v>
      </c>
      <c r="E38" s="47"/>
      <c r="F38" s="47"/>
      <c r="G38" s="47"/>
      <c r="H38" s="292"/>
      <c r="I38" s="293"/>
      <c r="J38" s="293"/>
      <c r="K38" s="294"/>
      <c r="L38" s="72"/>
      <c r="M38" s="72"/>
      <c r="N38" s="72"/>
      <c r="O38" s="72"/>
      <c r="P38" s="72"/>
      <c r="Q38" s="72"/>
      <c r="R38" s="72"/>
      <c r="S38" s="72"/>
      <c r="T38" s="72"/>
      <c r="U38" s="72"/>
      <c r="V38" s="72"/>
      <c r="W38" s="72"/>
      <c r="X38" s="72"/>
      <c r="Y38" s="72"/>
      <c r="Z38" s="72"/>
    </row>
    <row r="39" spans="1:26" ht="18.75" customHeight="1">
      <c r="A39" s="322"/>
      <c r="B39" s="325"/>
      <c r="C39" s="60">
        <v>23</v>
      </c>
      <c r="D39" s="46" t="s">
        <v>58</v>
      </c>
      <c r="E39" s="47"/>
      <c r="F39" s="47"/>
      <c r="G39" s="74"/>
      <c r="H39" s="292"/>
      <c r="I39" s="293"/>
      <c r="J39" s="293"/>
      <c r="K39" s="294"/>
      <c r="L39" s="72"/>
      <c r="M39" s="72"/>
      <c r="N39" s="72"/>
      <c r="O39" s="72"/>
      <c r="P39" s="72"/>
      <c r="Q39" s="72"/>
      <c r="R39" s="72"/>
      <c r="S39" s="72"/>
      <c r="T39" s="72"/>
      <c r="U39" s="72"/>
      <c r="V39" s="72"/>
      <c r="W39" s="72"/>
      <c r="X39" s="72"/>
      <c r="Y39" s="72"/>
      <c r="Z39" s="72"/>
    </row>
    <row r="40" spans="1:26" ht="18.75" customHeight="1">
      <c r="A40" s="322"/>
      <c r="B40" s="325"/>
      <c r="C40" s="60">
        <v>24</v>
      </c>
      <c r="D40" s="46" t="s">
        <v>59</v>
      </c>
      <c r="E40" s="47"/>
      <c r="F40" s="47"/>
      <c r="G40" s="47"/>
      <c r="H40" s="292"/>
      <c r="I40" s="293"/>
      <c r="J40" s="293"/>
      <c r="K40" s="294"/>
      <c r="L40" s="72"/>
      <c r="M40" s="72"/>
      <c r="N40" s="72"/>
      <c r="O40" s="72"/>
      <c r="P40" s="72"/>
      <c r="Q40" s="72"/>
      <c r="R40" s="72"/>
      <c r="S40" s="72"/>
      <c r="T40" s="72"/>
      <c r="U40" s="72"/>
      <c r="V40" s="72"/>
      <c r="W40" s="72"/>
      <c r="X40" s="72"/>
      <c r="Y40" s="72"/>
      <c r="Z40" s="72"/>
    </row>
    <row r="41" spans="1:26" ht="18.75" customHeight="1">
      <c r="A41" s="322"/>
      <c r="B41" s="325"/>
      <c r="C41" s="60">
        <v>25</v>
      </c>
      <c r="D41" s="46" t="s">
        <v>60</v>
      </c>
      <c r="E41" s="47"/>
      <c r="F41" s="47"/>
      <c r="G41" s="47"/>
      <c r="H41" s="292"/>
      <c r="I41" s="293"/>
      <c r="J41" s="293"/>
      <c r="K41" s="294"/>
      <c r="L41" s="72"/>
      <c r="M41" s="72"/>
      <c r="N41" s="72"/>
      <c r="O41" s="72"/>
      <c r="P41" s="72"/>
      <c r="Q41" s="72"/>
      <c r="R41" s="72"/>
      <c r="S41" s="72"/>
      <c r="T41" s="72"/>
      <c r="U41" s="72"/>
      <c r="V41" s="72"/>
      <c r="W41" s="72"/>
      <c r="X41" s="72"/>
      <c r="Y41" s="72"/>
      <c r="Z41" s="72"/>
    </row>
    <row r="42" spans="1:26" ht="18.75" customHeight="1">
      <c r="A42" s="322"/>
      <c r="B42" s="325"/>
      <c r="C42" s="60">
        <v>26</v>
      </c>
      <c r="D42" s="46" t="s">
        <v>61</v>
      </c>
      <c r="E42" s="47"/>
      <c r="F42" s="47"/>
      <c r="G42" s="47"/>
      <c r="H42" s="292"/>
      <c r="I42" s="293"/>
      <c r="J42" s="293"/>
      <c r="K42" s="294"/>
      <c r="L42" s="72"/>
      <c r="M42" s="72"/>
      <c r="N42" s="72"/>
      <c r="O42" s="72"/>
      <c r="P42" s="72"/>
      <c r="Q42" s="72"/>
      <c r="R42" s="72"/>
      <c r="S42" s="72"/>
      <c r="T42" s="72"/>
      <c r="U42" s="72"/>
      <c r="V42" s="72"/>
      <c r="W42" s="72"/>
      <c r="X42" s="72"/>
      <c r="Y42" s="72"/>
      <c r="Z42" s="72"/>
    </row>
    <row r="43" spans="1:26" ht="18.75" customHeight="1">
      <c r="A43" s="322"/>
      <c r="B43" s="325"/>
      <c r="C43" s="60">
        <v>27</v>
      </c>
      <c r="D43" s="46" t="s">
        <v>62</v>
      </c>
      <c r="E43" s="47"/>
      <c r="F43" s="47"/>
      <c r="G43" s="47"/>
      <c r="H43" s="292"/>
      <c r="I43" s="293"/>
      <c r="J43" s="293"/>
      <c r="K43" s="294"/>
      <c r="L43" s="72"/>
      <c r="M43" s="72"/>
      <c r="N43" s="72"/>
      <c r="O43" s="72"/>
      <c r="P43" s="72"/>
      <c r="Q43" s="72"/>
      <c r="R43" s="72"/>
      <c r="S43" s="72"/>
      <c r="T43" s="72"/>
      <c r="U43" s="72"/>
      <c r="V43" s="72"/>
      <c r="W43" s="72"/>
      <c r="X43" s="72"/>
      <c r="Y43" s="72"/>
      <c r="Z43" s="72"/>
    </row>
    <row r="44" spans="1:26" ht="18.75" customHeight="1">
      <c r="A44" s="322"/>
      <c r="B44" s="325"/>
      <c r="C44" s="60">
        <v>28</v>
      </c>
      <c r="D44" s="46" t="s">
        <v>63</v>
      </c>
      <c r="E44" s="47"/>
      <c r="F44" s="47"/>
      <c r="G44" s="47"/>
      <c r="H44" s="292"/>
      <c r="I44" s="293"/>
      <c r="J44" s="293"/>
      <c r="K44" s="294"/>
      <c r="L44" s="72"/>
      <c r="M44" s="72"/>
      <c r="N44" s="72"/>
      <c r="O44" s="72"/>
      <c r="P44" s="72"/>
      <c r="Q44" s="72"/>
      <c r="R44" s="72"/>
      <c r="S44" s="72"/>
      <c r="T44" s="72"/>
      <c r="U44" s="72"/>
      <c r="V44" s="72"/>
      <c r="W44" s="72"/>
      <c r="X44" s="72"/>
      <c r="Y44" s="72"/>
      <c r="Z44" s="72"/>
    </row>
    <row r="45" spans="1:26" ht="21" customHeight="1">
      <c r="A45" s="322"/>
      <c r="B45" s="326"/>
      <c r="C45" s="60">
        <v>29</v>
      </c>
      <c r="D45" s="46" t="s">
        <v>64</v>
      </c>
      <c r="E45" s="47"/>
      <c r="F45" s="47"/>
      <c r="G45" s="47"/>
      <c r="H45" s="279"/>
      <c r="I45" s="280"/>
      <c r="J45" s="280"/>
      <c r="K45" s="281"/>
      <c r="L45" s="72"/>
      <c r="M45" s="72"/>
      <c r="N45" s="72"/>
      <c r="O45" s="72"/>
      <c r="P45" s="72"/>
      <c r="Q45" s="72"/>
      <c r="R45" s="72"/>
      <c r="S45" s="72"/>
      <c r="T45" s="72"/>
      <c r="U45" s="72"/>
      <c r="V45" s="72"/>
      <c r="W45" s="72"/>
      <c r="X45" s="72"/>
      <c r="Y45" s="72"/>
      <c r="Z45" s="72"/>
    </row>
    <row r="46" spans="1:26" ht="62.25" customHeight="1">
      <c r="A46" s="322"/>
      <c r="B46" s="360" t="s">
        <v>116</v>
      </c>
      <c r="C46" s="283"/>
      <c r="D46" s="283"/>
      <c r="E46" s="283"/>
      <c r="F46" s="283"/>
      <c r="G46" s="283"/>
      <c r="H46" s="283"/>
      <c r="I46" s="283"/>
      <c r="J46" s="283"/>
      <c r="K46" s="284"/>
      <c r="L46" s="73"/>
      <c r="M46" s="73"/>
      <c r="N46" s="73"/>
      <c r="O46" s="73"/>
      <c r="P46" s="73"/>
      <c r="Q46" s="73"/>
      <c r="R46" s="73"/>
      <c r="S46" s="73"/>
      <c r="T46" s="73"/>
      <c r="U46" s="73"/>
      <c r="V46" s="73"/>
      <c r="W46" s="73"/>
      <c r="X46" s="73"/>
      <c r="Y46" s="73"/>
      <c r="Z46" s="73"/>
    </row>
    <row r="47" spans="1:26" ht="73.5" customHeight="1">
      <c r="A47" s="322"/>
      <c r="B47" s="327" t="s">
        <v>68</v>
      </c>
      <c r="C47" s="60">
        <v>30</v>
      </c>
      <c r="D47" s="76" t="s">
        <v>117</v>
      </c>
      <c r="E47" s="47"/>
      <c r="F47" s="77"/>
      <c r="G47" s="78"/>
      <c r="H47" s="361" t="s">
        <v>70</v>
      </c>
      <c r="I47" s="283"/>
      <c r="J47" s="283"/>
      <c r="K47" s="284"/>
      <c r="L47" s="79"/>
      <c r="M47" s="79"/>
      <c r="N47" s="79"/>
      <c r="O47" s="79"/>
      <c r="P47" s="79"/>
      <c r="Q47" s="79"/>
      <c r="R47" s="79"/>
      <c r="S47" s="79"/>
      <c r="T47" s="79"/>
      <c r="U47" s="79"/>
      <c r="V47" s="79"/>
      <c r="W47" s="79"/>
      <c r="X47" s="79"/>
      <c r="Y47" s="79"/>
      <c r="Z47" s="79"/>
    </row>
    <row r="48" spans="1:26" ht="33.75" customHeight="1">
      <c r="A48" s="322"/>
      <c r="B48" s="325"/>
      <c r="C48" s="335">
        <v>31</v>
      </c>
      <c r="D48" s="362" t="s">
        <v>118</v>
      </c>
      <c r="E48" s="80" t="s">
        <v>72</v>
      </c>
      <c r="F48" s="56"/>
      <c r="G48" s="56"/>
      <c r="H48" s="363" t="s">
        <v>119</v>
      </c>
      <c r="I48" s="277"/>
      <c r="J48" s="277"/>
      <c r="K48" s="278"/>
      <c r="L48" s="81"/>
      <c r="M48" s="81"/>
      <c r="N48" s="81"/>
      <c r="O48" s="81"/>
      <c r="P48" s="81"/>
      <c r="Q48" s="81"/>
      <c r="R48" s="81"/>
      <c r="S48" s="81"/>
      <c r="T48" s="81"/>
      <c r="U48" s="81"/>
      <c r="V48" s="81"/>
      <c r="W48" s="81"/>
      <c r="X48" s="81"/>
      <c r="Y48" s="81"/>
      <c r="Z48" s="81"/>
    </row>
    <row r="49" spans="1:26" ht="33.75" customHeight="1">
      <c r="A49" s="322"/>
      <c r="B49" s="325"/>
      <c r="C49" s="266"/>
      <c r="D49" s="266"/>
      <c r="E49" s="80" t="s">
        <v>74</v>
      </c>
      <c r="F49" s="56"/>
      <c r="G49" s="56"/>
      <c r="H49" s="292"/>
      <c r="I49" s="293"/>
      <c r="J49" s="293"/>
      <c r="K49" s="294"/>
      <c r="L49" s="81"/>
      <c r="M49" s="81"/>
      <c r="N49" s="81"/>
      <c r="O49" s="81"/>
      <c r="P49" s="81"/>
      <c r="Q49" s="81"/>
      <c r="R49" s="81"/>
      <c r="S49" s="81"/>
      <c r="T49" s="81"/>
      <c r="U49" s="81"/>
      <c r="V49" s="81"/>
      <c r="W49" s="81"/>
      <c r="X49" s="81"/>
      <c r="Y49" s="81"/>
      <c r="Z49" s="81"/>
    </row>
    <row r="50" spans="1:26" ht="33.75" customHeight="1">
      <c r="A50" s="322"/>
      <c r="B50" s="325"/>
      <c r="C50" s="266"/>
      <c r="D50" s="266"/>
      <c r="E50" s="80" t="s">
        <v>75</v>
      </c>
      <c r="F50" s="56"/>
      <c r="G50" s="56"/>
      <c r="H50" s="292"/>
      <c r="I50" s="293"/>
      <c r="J50" s="293"/>
      <c r="K50" s="294"/>
      <c r="L50" s="81"/>
      <c r="M50" s="81"/>
      <c r="N50" s="81"/>
      <c r="O50" s="81"/>
      <c r="P50" s="81"/>
      <c r="Q50" s="81"/>
      <c r="R50" s="81"/>
      <c r="S50" s="81"/>
      <c r="T50" s="81"/>
      <c r="U50" s="81"/>
      <c r="V50" s="81"/>
      <c r="W50" s="81"/>
      <c r="X50" s="81"/>
      <c r="Y50" s="81"/>
      <c r="Z50" s="81"/>
    </row>
    <row r="51" spans="1:26" ht="33.75" customHeight="1">
      <c r="A51" s="322"/>
      <c r="B51" s="325"/>
      <c r="C51" s="267"/>
      <c r="D51" s="267"/>
      <c r="E51" s="80" t="s">
        <v>76</v>
      </c>
      <c r="F51" s="56"/>
      <c r="G51" s="56"/>
      <c r="H51" s="292"/>
      <c r="I51" s="293"/>
      <c r="J51" s="293"/>
      <c r="K51" s="294"/>
      <c r="L51" s="81"/>
      <c r="M51" s="81"/>
      <c r="N51" s="81"/>
      <c r="O51" s="81"/>
      <c r="P51" s="81"/>
      <c r="Q51" s="81"/>
      <c r="R51" s="81"/>
      <c r="S51" s="81"/>
      <c r="T51" s="81"/>
      <c r="U51" s="81"/>
      <c r="V51" s="81"/>
      <c r="W51" s="81"/>
      <c r="X51" s="81"/>
      <c r="Y51" s="81"/>
      <c r="Z51" s="81"/>
    </row>
    <row r="52" spans="1:26" ht="19.5" customHeight="1">
      <c r="A52" s="322"/>
      <c r="B52" s="325"/>
      <c r="C52" s="60">
        <v>32</v>
      </c>
      <c r="D52" s="76" t="s">
        <v>77</v>
      </c>
      <c r="E52" s="82"/>
      <c r="F52" s="56"/>
      <c r="G52" s="56"/>
      <c r="H52" s="292"/>
      <c r="I52" s="293"/>
      <c r="J52" s="293"/>
      <c r="K52" s="294"/>
      <c r="L52" s="81"/>
      <c r="M52" s="81"/>
      <c r="N52" s="81"/>
      <c r="O52" s="81"/>
      <c r="P52" s="81"/>
      <c r="Q52" s="81"/>
      <c r="R52" s="81"/>
      <c r="S52" s="81"/>
      <c r="T52" s="81"/>
      <c r="U52" s="81"/>
      <c r="V52" s="81"/>
      <c r="W52" s="81"/>
      <c r="X52" s="81"/>
      <c r="Y52" s="81"/>
      <c r="Z52" s="81"/>
    </row>
    <row r="53" spans="1:26" ht="19.5" customHeight="1">
      <c r="A53" s="322"/>
      <c r="B53" s="325"/>
      <c r="C53" s="60">
        <v>33</v>
      </c>
      <c r="D53" s="76" t="s">
        <v>78</v>
      </c>
      <c r="E53" s="82"/>
      <c r="F53" s="56"/>
      <c r="G53" s="56"/>
      <c r="H53" s="292"/>
      <c r="I53" s="293"/>
      <c r="J53" s="293"/>
      <c r="K53" s="294"/>
      <c r="L53" s="81"/>
      <c r="M53" s="81"/>
      <c r="N53" s="81"/>
      <c r="O53" s="81"/>
      <c r="P53" s="81"/>
      <c r="Q53" s="81"/>
      <c r="R53" s="81"/>
      <c r="S53" s="81"/>
      <c r="T53" s="81"/>
      <c r="U53" s="81"/>
      <c r="V53" s="81"/>
      <c r="W53" s="81"/>
      <c r="X53" s="81"/>
      <c r="Y53" s="81"/>
      <c r="Z53" s="81"/>
    </row>
    <row r="54" spans="1:26" ht="19.5" customHeight="1">
      <c r="A54" s="322"/>
      <c r="B54" s="325"/>
      <c r="C54" s="60">
        <v>34</v>
      </c>
      <c r="D54" s="76" t="s">
        <v>79</v>
      </c>
      <c r="E54" s="82"/>
      <c r="F54" s="56"/>
      <c r="G54" s="56"/>
      <c r="H54" s="292"/>
      <c r="I54" s="293"/>
      <c r="J54" s="293"/>
      <c r="K54" s="294"/>
      <c r="L54" s="81"/>
      <c r="M54" s="81"/>
      <c r="N54" s="81"/>
      <c r="O54" s="81"/>
      <c r="P54" s="81"/>
      <c r="Q54" s="81"/>
      <c r="R54" s="81"/>
      <c r="S54" s="81"/>
      <c r="T54" s="81"/>
      <c r="U54" s="81"/>
      <c r="V54" s="81"/>
      <c r="W54" s="81"/>
      <c r="X54" s="81"/>
      <c r="Y54" s="81"/>
      <c r="Z54" s="81"/>
    </row>
    <row r="55" spans="1:26" ht="21.75" customHeight="1">
      <c r="A55" s="322"/>
      <c r="B55" s="326"/>
      <c r="C55" s="60">
        <v>35</v>
      </c>
      <c r="D55" s="76" t="s">
        <v>80</v>
      </c>
      <c r="E55" s="82"/>
      <c r="F55" s="56"/>
      <c r="G55" s="56"/>
      <c r="H55" s="279"/>
      <c r="I55" s="280"/>
      <c r="J55" s="280"/>
      <c r="K55" s="281"/>
      <c r="L55" s="81"/>
      <c r="M55" s="81"/>
      <c r="N55" s="81"/>
      <c r="O55" s="81"/>
      <c r="P55" s="81"/>
      <c r="Q55" s="81"/>
      <c r="R55" s="81"/>
      <c r="S55" s="81"/>
      <c r="T55" s="81"/>
      <c r="U55" s="81"/>
      <c r="V55" s="81"/>
      <c r="W55" s="81"/>
      <c r="X55" s="81"/>
      <c r="Y55" s="81"/>
      <c r="Z55" s="81"/>
    </row>
    <row r="56" spans="1:26" ht="48.75" customHeight="1">
      <c r="A56" s="323"/>
      <c r="B56" s="360" t="s">
        <v>120</v>
      </c>
      <c r="C56" s="283"/>
      <c r="D56" s="283"/>
      <c r="E56" s="283"/>
      <c r="F56" s="283"/>
      <c r="G56" s="283"/>
      <c r="H56" s="283"/>
      <c r="I56" s="283"/>
      <c r="J56" s="283"/>
      <c r="K56" s="284"/>
      <c r="L56" s="75"/>
      <c r="M56" s="75"/>
      <c r="N56" s="75"/>
      <c r="O56" s="75"/>
      <c r="P56" s="75"/>
      <c r="Q56" s="75"/>
      <c r="R56" s="75"/>
      <c r="S56" s="75"/>
      <c r="T56" s="75"/>
      <c r="U56" s="75"/>
      <c r="V56" s="75"/>
      <c r="W56" s="75"/>
      <c r="X56" s="75"/>
      <c r="Y56" s="75"/>
      <c r="Z56" s="75"/>
    </row>
    <row r="57" spans="1:26" ht="75.75" customHeight="1">
      <c r="A57" s="364" t="s">
        <v>82</v>
      </c>
      <c r="B57" s="83" t="s">
        <v>121</v>
      </c>
      <c r="C57" s="60">
        <v>36</v>
      </c>
      <c r="D57" s="46" t="s">
        <v>122</v>
      </c>
      <c r="E57" s="47"/>
      <c r="F57" s="78"/>
      <c r="G57" s="78"/>
      <c r="H57" s="355" t="s">
        <v>123</v>
      </c>
      <c r="I57" s="283"/>
      <c r="J57" s="283"/>
      <c r="K57" s="284"/>
      <c r="L57" s="84"/>
      <c r="M57" s="84"/>
      <c r="N57" s="84"/>
      <c r="O57" s="84"/>
      <c r="P57" s="84"/>
      <c r="Q57" s="84"/>
      <c r="R57" s="84"/>
      <c r="S57" s="84"/>
      <c r="T57" s="84"/>
      <c r="U57" s="84"/>
      <c r="V57" s="84"/>
      <c r="W57" s="84"/>
      <c r="X57" s="84"/>
      <c r="Y57" s="84"/>
      <c r="Z57" s="84"/>
    </row>
    <row r="58" spans="1:26" ht="138" customHeight="1">
      <c r="A58" s="323"/>
      <c r="B58" s="85" t="s">
        <v>86</v>
      </c>
      <c r="C58" s="60">
        <v>37</v>
      </c>
      <c r="D58" s="86" t="s">
        <v>87</v>
      </c>
      <c r="E58" s="55"/>
      <c r="F58" s="55"/>
      <c r="G58" s="55"/>
      <c r="H58" s="356" t="s">
        <v>124</v>
      </c>
      <c r="I58" s="283"/>
      <c r="J58" s="283"/>
      <c r="K58" s="284"/>
      <c r="L58" s="87"/>
      <c r="M58" s="87"/>
      <c r="N58" s="87"/>
      <c r="O58" s="87"/>
      <c r="P58" s="87"/>
      <c r="Q58" s="87"/>
      <c r="R58" s="87"/>
      <c r="S58" s="87"/>
      <c r="T58" s="87"/>
      <c r="U58" s="87"/>
      <c r="V58" s="87"/>
      <c r="W58" s="87"/>
      <c r="X58" s="87"/>
      <c r="Y58" s="87"/>
      <c r="Z58" s="87"/>
    </row>
    <row r="59" spans="1:26" ht="81" customHeight="1">
      <c r="A59" s="357" t="s">
        <v>125</v>
      </c>
      <c r="B59" s="283"/>
      <c r="C59" s="283"/>
      <c r="D59" s="283"/>
      <c r="E59" s="283"/>
      <c r="F59" s="283"/>
      <c r="G59" s="283"/>
      <c r="H59" s="283"/>
      <c r="I59" s="283"/>
      <c r="J59" s="283"/>
      <c r="K59" s="284"/>
      <c r="L59" s="73"/>
      <c r="M59" s="73"/>
      <c r="N59" s="73"/>
      <c r="O59" s="73"/>
      <c r="P59" s="73"/>
      <c r="Q59" s="73"/>
      <c r="R59" s="73"/>
      <c r="S59" s="73"/>
      <c r="T59" s="73"/>
      <c r="U59" s="73"/>
      <c r="V59" s="73"/>
      <c r="W59" s="73"/>
      <c r="X59" s="73"/>
      <c r="Y59" s="73"/>
      <c r="Z59" s="73"/>
    </row>
    <row r="60" spans="1:26" ht="67.5" customHeight="1">
      <c r="A60" s="365" t="s">
        <v>90</v>
      </c>
      <c r="B60" s="88" t="s">
        <v>91</v>
      </c>
      <c r="C60" s="89">
        <v>38</v>
      </c>
      <c r="D60" s="90"/>
      <c r="E60" s="90"/>
      <c r="F60" s="90"/>
      <c r="G60" s="91"/>
      <c r="H60" s="358" t="s">
        <v>126</v>
      </c>
      <c r="I60" s="277"/>
      <c r="J60" s="277"/>
      <c r="K60" s="278"/>
      <c r="L60" s="92"/>
      <c r="M60" s="92"/>
      <c r="N60" s="92"/>
      <c r="O60" s="92"/>
      <c r="P60" s="92"/>
      <c r="Q60" s="92"/>
      <c r="R60" s="92"/>
      <c r="S60" s="92"/>
      <c r="T60" s="92"/>
      <c r="U60" s="92"/>
      <c r="V60" s="92"/>
      <c r="W60" s="92"/>
      <c r="X60" s="92"/>
      <c r="Y60" s="92"/>
      <c r="Z60" s="92"/>
    </row>
    <row r="61" spans="1:26" ht="67.5" customHeight="1">
      <c r="A61" s="322"/>
      <c r="B61" s="93" t="s">
        <v>93</v>
      </c>
      <c r="C61" s="94">
        <v>39</v>
      </c>
      <c r="D61" s="95"/>
      <c r="E61" s="95"/>
      <c r="F61" s="95"/>
      <c r="G61" s="96"/>
      <c r="H61" s="292"/>
      <c r="I61" s="293"/>
      <c r="J61" s="293"/>
      <c r="K61" s="294"/>
      <c r="L61" s="92"/>
      <c r="M61" s="92"/>
      <c r="N61" s="92"/>
      <c r="O61" s="92"/>
      <c r="P61" s="92"/>
      <c r="Q61" s="92"/>
      <c r="R61" s="92"/>
      <c r="S61" s="92"/>
      <c r="T61" s="92"/>
      <c r="U61" s="92"/>
      <c r="V61" s="92"/>
      <c r="W61" s="92"/>
      <c r="X61" s="92"/>
      <c r="Y61" s="92"/>
      <c r="Z61" s="92"/>
    </row>
    <row r="62" spans="1:26" ht="67.5" customHeight="1">
      <c r="A62" s="323"/>
      <c r="B62" s="97" t="s">
        <v>68</v>
      </c>
      <c r="C62" s="98">
        <v>40</v>
      </c>
      <c r="D62" s="99"/>
      <c r="E62" s="99"/>
      <c r="F62" s="99"/>
      <c r="G62" s="100"/>
      <c r="H62" s="279"/>
      <c r="I62" s="280"/>
      <c r="J62" s="280"/>
      <c r="K62" s="281"/>
      <c r="L62" s="92"/>
      <c r="M62" s="92"/>
      <c r="N62" s="92"/>
      <c r="O62" s="92"/>
      <c r="P62" s="92"/>
      <c r="Q62" s="92"/>
      <c r="R62" s="92"/>
      <c r="S62" s="92"/>
      <c r="T62" s="92"/>
      <c r="U62" s="92"/>
      <c r="V62" s="92"/>
      <c r="W62" s="92"/>
      <c r="X62" s="92"/>
      <c r="Y62" s="92"/>
      <c r="Z62" s="92"/>
    </row>
    <row r="63" spans="1:26" ht="94.5" customHeight="1">
      <c r="A63" s="359" t="s">
        <v>127</v>
      </c>
      <c r="B63" s="283"/>
      <c r="C63" s="283"/>
      <c r="D63" s="283"/>
      <c r="E63" s="283"/>
      <c r="F63" s="283"/>
      <c r="G63" s="283"/>
      <c r="H63" s="283"/>
      <c r="I63" s="283"/>
      <c r="J63" s="283"/>
      <c r="K63" s="284"/>
      <c r="L63" s="101"/>
      <c r="M63" s="101"/>
      <c r="N63" s="101"/>
      <c r="O63" s="101"/>
      <c r="P63" s="101"/>
      <c r="Q63" s="101"/>
      <c r="R63" s="101"/>
      <c r="S63" s="101"/>
      <c r="T63" s="101"/>
      <c r="U63" s="101"/>
      <c r="V63" s="101"/>
      <c r="W63" s="101"/>
      <c r="X63" s="101"/>
      <c r="Y63" s="101"/>
      <c r="Z63" s="101"/>
    </row>
  </sheetData>
  <mergeCells count="46">
    <mergeCell ref="H58:K58"/>
    <mergeCell ref="A59:K59"/>
    <mergeCell ref="H60:K62"/>
    <mergeCell ref="A63:K63"/>
    <mergeCell ref="H37:K45"/>
    <mergeCell ref="B46:K46"/>
    <mergeCell ref="H47:K47"/>
    <mergeCell ref="C48:C51"/>
    <mergeCell ref="D48:D51"/>
    <mergeCell ref="H48:K55"/>
    <mergeCell ref="B56:K56"/>
    <mergeCell ref="A57:A58"/>
    <mergeCell ref="A60:A62"/>
    <mergeCell ref="H24:K25"/>
    <mergeCell ref="A26:K26"/>
    <mergeCell ref="H27:K35"/>
    <mergeCell ref="B36:K36"/>
    <mergeCell ref="H57:K57"/>
    <mergeCell ref="I13:K17"/>
    <mergeCell ref="C16:D16"/>
    <mergeCell ref="H16:H17"/>
    <mergeCell ref="E18:K20"/>
    <mergeCell ref="E21:G21"/>
    <mergeCell ref="H21:K23"/>
    <mergeCell ref="E22:G22"/>
    <mergeCell ref="A27:A56"/>
    <mergeCell ref="B27:B35"/>
    <mergeCell ref="B37:B45"/>
    <mergeCell ref="B47:B55"/>
    <mergeCell ref="A1:K1"/>
    <mergeCell ref="A2:G3"/>
    <mergeCell ref="H2:K2"/>
    <mergeCell ref="H3:I3"/>
    <mergeCell ref="A5:A10"/>
    <mergeCell ref="B5:B10"/>
    <mergeCell ref="C5:C10"/>
    <mergeCell ref="C18:C20"/>
    <mergeCell ref="D18:D20"/>
    <mergeCell ref="H5:K10"/>
    <mergeCell ref="A11:K11"/>
    <mergeCell ref="I12:K12"/>
    <mergeCell ref="B13:B17"/>
    <mergeCell ref="B18:B20"/>
    <mergeCell ref="A13:A25"/>
    <mergeCell ref="B21:B23"/>
    <mergeCell ref="B24:B25"/>
  </mergeCells>
  <conditionalFormatting sqref="E27:G35 E37:G45">
    <cfRule type="cellIs" dxfId="71" priority="1" operator="lessThanOrEqual">
      <formula>1</formula>
    </cfRule>
  </conditionalFormatting>
  <conditionalFormatting sqref="E27:G35 E37:G45">
    <cfRule type="cellIs" dxfId="70" priority="2" operator="equal">
      <formula>2</formula>
    </cfRule>
  </conditionalFormatting>
  <conditionalFormatting sqref="E27:G35 E37:G45">
    <cfRule type="cellIs" dxfId="69" priority="3" operator="equal">
      <formula>3</formula>
    </cfRule>
  </conditionalFormatting>
  <conditionalFormatting sqref="F48:G55">
    <cfRule type="cellIs" dxfId="68" priority="4" operator="lessThanOrEqual">
      <formula>1</formula>
    </cfRule>
  </conditionalFormatting>
  <conditionalFormatting sqref="F48:G55">
    <cfRule type="cellIs" dxfId="67" priority="5" operator="equal">
      <formula>2</formula>
    </cfRule>
  </conditionalFormatting>
  <conditionalFormatting sqref="F48:G55">
    <cfRule type="cellIs" dxfId="66" priority="6" operator="equal">
      <formula>3</formula>
    </cfRule>
  </conditionalFormatting>
  <conditionalFormatting sqref="E21:E22">
    <cfRule type="cellIs" dxfId="65" priority="7" operator="lessThanOrEqual">
      <formula>1</formula>
    </cfRule>
  </conditionalFormatting>
  <conditionalFormatting sqref="E21:E22">
    <cfRule type="cellIs" dxfId="64" priority="8" operator="equal">
      <formula>2</formula>
    </cfRule>
  </conditionalFormatting>
  <conditionalFormatting sqref="E21:E22">
    <cfRule type="cellIs" dxfId="63" priority="9" operator="equal">
      <formula>3</formula>
    </cfRule>
  </conditionalFormatting>
  <conditionalFormatting sqref="E57">
    <cfRule type="cellIs" dxfId="62" priority="10" operator="lessThanOrEqual">
      <formula>1</formula>
    </cfRule>
  </conditionalFormatting>
  <conditionalFormatting sqref="E57">
    <cfRule type="cellIs" dxfId="61" priority="11" operator="equal">
      <formula>2</formula>
    </cfRule>
  </conditionalFormatting>
  <conditionalFormatting sqref="E57">
    <cfRule type="cellIs" dxfId="60" priority="12" operator="equal">
      <formula>3</formula>
    </cfRule>
  </conditionalFormatting>
  <hyperlinks>
    <hyperlink ref="H5" r:id="rId1" location="gid=0" xr:uid="{00000000-0004-0000-0100-000000000000}"/>
    <hyperlink ref="H21" r:id="rId2" location="gid=0" xr:uid="{00000000-0004-0000-0100-000001000000}"/>
    <hyperlink ref="H47" r:id="rId3" xr:uid="{00000000-0004-0000-0100-000002000000}"/>
    <hyperlink ref="H57" r:id="rId4" location="gid=0" xr:uid="{00000000-0004-0000-0100-000003000000}"/>
  </hyperlinks>
  <printOptions horizontalCentered="1" gridLines="1"/>
  <pageMargins left="0.7" right="0.7" top="0.75" bottom="0.75" header="0" footer="0"/>
  <pageSetup fitToHeight="0" pageOrder="overThenDown" orientation="landscape" cellComments="atEnd"/>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63E2D-2DD5-5145-805A-35B26051F740}">
  <sheetPr>
    <tabColor rgb="FFFF9900"/>
    <outlinePr summaryBelow="0" summaryRight="0"/>
  </sheetPr>
  <dimension ref="A1:D29"/>
  <sheetViews>
    <sheetView tabSelected="1" workbookViewId="0">
      <pane ySplit="1" topLeftCell="A2" activePane="bottomLeft" state="frozen"/>
      <selection pane="bottomLeft" activeCell="B3" sqref="B3"/>
    </sheetView>
  </sheetViews>
  <sheetFormatPr baseColWidth="10" defaultColWidth="14.5" defaultRowHeight="15.75" customHeight="1"/>
  <cols>
    <col min="1" max="1" width="7.5" style="452" customWidth="1"/>
    <col min="2" max="2" width="131" style="452" customWidth="1"/>
    <col min="3" max="4" width="21.83203125" style="452" customWidth="1"/>
    <col min="5" max="16384" width="14.5" style="452"/>
  </cols>
  <sheetData>
    <row r="1" spans="1:4" ht="24">
      <c r="A1" s="540"/>
      <c r="B1" s="539" t="s">
        <v>379</v>
      </c>
      <c r="C1" s="538"/>
      <c r="D1" s="537" t="s">
        <v>378</v>
      </c>
    </row>
    <row r="2" spans="1:4" ht="39">
      <c r="A2" s="534"/>
      <c r="B2" s="536" t="s">
        <v>377</v>
      </c>
      <c r="C2" s="525" t="s">
        <v>361</v>
      </c>
      <c r="D2" s="524" t="s">
        <v>376</v>
      </c>
    </row>
    <row r="3" spans="1:4" ht="17">
      <c r="A3" s="514"/>
      <c r="B3" s="523" t="s">
        <v>375</v>
      </c>
      <c r="C3" s="535">
        <f>COUNTIF(A4:A7,TRUE)</f>
        <v>3</v>
      </c>
      <c r="D3" s="521" t="e">
        <f ca="1">_xludf.IFS(C3&lt;1,"0",C3=1,"1",C3=2,"2",C3=3,"3",C3=4,"3")</f>
        <v>#NAME?</v>
      </c>
    </row>
    <row r="4" spans="1:4" ht="34">
      <c r="A4" s="532" t="b">
        <v>1</v>
      </c>
      <c r="B4" s="516" t="s">
        <v>374</v>
      </c>
      <c r="C4" s="515"/>
      <c r="D4" s="515"/>
    </row>
    <row r="5" spans="1:4" ht="34">
      <c r="A5" s="514" t="b">
        <v>0</v>
      </c>
      <c r="B5" s="519" t="s">
        <v>373</v>
      </c>
      <c r="C5" s="518"/>
      <c r="D5" s="518"/>
    </row>
    <row r="6" spans="1:4" ht="68">
      <c r="A6" s="532" t="b">
        <v>1</v>
      </c>
      <c r="B6" s="516" t="s">
        <v>372</v>
      </c>
      <c r="C6" s="515"/>
      <c r="D6" s="515"/>
    </row>
    <row r="7" spans="1:4" ht="34">
      <c r="A7" s="514" t="b">
        <v>1</v>
      </c>
      <c r="B7" s="519" t="s">
        <v>371</v>
      </c>
      <c r="C7" s="518"/>
      <c r="D7" s="518"/>
    </row>
    <row r="8" spans="1:4" ht="75" customHeight="1">
      <c r="A8" s="532"/>
      <c r="B8" s="531" t="s">
        <v>363</v>
      </c>
      <c r="C8" s="530"/>
      <c r="D8" s="530"/>
    </row>
    <row r="9" spans="1:4" ht="16">
      <c r="A9" s="529"/>
      <c r="B9" s="528"/>
      <c r="C9" s="461"/>
      <c r="D9" s="461"/>
    </row>
    <row r="10" spans="1:4" ht="39">
      <c r="A10" s="534"/>
      <c r="B10" s="533" t="s">
        <v>370</v>
      </c>
      <c r="C10" s="525" t="s">
        <v>361</v>
      </c>
      <c r="D10" s="524" t="s">
        <v>369</v>
      </c>
    </row>
    <row r="11" spans="1:4" ht="17">
      <c r="A11" s="514"/>
      <c r="B11" s="523" t="s">
        <v>368</v>
      </c>
      <c r="C11" s="522">
        <f>COUNTIF(A12:A15,TRUE)</f>
        <v>2</v>
      </c>
      <c r="D11" s="521" t="e">
        <f ca="1">_xludf.IFS(C11&lt;1,"0",C11=1,"1",C11=2,"2",C11=3,"3",C11=4,"3")</f>
        <v>#NAME?</v>
      </c>
    </row>
    <row r="12" spans="1:4" ht="34">
      <c r="A12" s="532" t="b">
        <v>0</v>
      </c>
      <c r="B12" s="516" t="s">
        <v>367</v>
      </c>
      <c r="C12" s="515"/>
      <c r="D12" s="515"/>
    </row>
    <row r="13" spans="1:4" ht="17">
      <c r="A13" s="514" t="b">
        <v>1</v>
      </c>
      <c r="B13" s="519" t="s">
        <v>366</v>
      </c>
      <c r="C13" s="518"/>
      <c r="D13" s="518"/>
    </row>
    <row r="14" spans="1:4" ht="34">
      <c r="A14" s="532" t="b">
        <v>1</v>
      </c>
      <c r="B14" s="516" t="s">
        <v>365</v>
      </c>
      <c r="C14" s="515"/>
      <c r="D14" s="515"/>
    </row>
    <row r="15" spans="1:4" ht="34">
      <c r="A15" s="514" t="b">
        <v>0</v>
      </c>
      <c r="B15" s="519" t="s">
        <v>364</v>
      </c>
      <c r="C15" s="518"/>
      <c r="D15" s="518"/>
    </row>
    <row r="16" spans="1:4" ht="77.25" customHeight="1">
      <c r="A16" s="532"/>
      <c r="B16" s="531" t="s">
        <v>363</v>
      </c>
      <c r="C16" s="530"/>
      <c r="D16" s="530"/>
    </row>
    <row r="17" spans="1:4" ht="16">
      <c r="A17" s="529"/>
      <c r="B17" s="528"/>
      <c r="C17" s="461"/>
      <c r="D17" s="461"/>
    </row>
    <row r="18" spans="1:4" ht="39">
      <c r="A18" s="527"/>
      <c r="B18" s="526" t="s">
        <v>362</v>
      </c>
      <c r="C18" s="525" t="s">
        <v>361</v>
      </c>
      <c r="D18" s="524" t="s">
        <v>360</v>
      </c>
    </row>
    <row r="19" spans="1:4" ht="17">
      <c r="A19" s="520"/>
      <c r="B19" s="523" t="s">
        <v>359</v>
      </c>
      <c r="C19" s="522">
        <f>COUNTIF(A20:A28,TRUE)</f>
        <v>8</v>
      </c>
      <c r="D19" s="521" t="e">
        <f ca="1">_xludf.IFS(C19=0,"0",C19=1,"0",C19=2,"0",C19=3,"0",C19=4,"1",C19=5,"1",C19=6,"2",C19=7,"2",C19=8,"3",C19=9,"3")</f>
        <v>#NAME?</v>
      </c>
    </row>
    <row r="20" spans="1:4" ht="17">
      <c r="A20" s="517" t="b">
        <v>1</v>
      </c>
      <c r="B20" s="516" t="s">
        <v>358</v>
      </c>
      <c r="C20" s="515"/>
      <c r="D20" s="515"/>
    </row>
    <row r="21" spans="1:4" ht="17">
      <c r="A21" s="520" t="b">
        <v>1</v>
      </c>
      <c r="B21" s="519" t="s">
        <v>357</v>
      </c>
      <c r="C21" s="518"/>
      <c r="D21" s="518"/>
    </row>
    <row r="22" spans="1:4" ht="17">
      <c r="A22" s="517" t="b">
        <v>1</v>
      </c>
      <c r="B22" s="516" t="s">
        <v>356</v>
      </c>
      <c r="C22" s="515"/>
      <c r="D22" s="515"/>
    </row>
    <row r="23" spans="1:4" ht="17">
      <c r="A23" s="520" t="b">
        <v>1</v>
      </c>
      <c r="B23" s="519" t="s">
        <v>355</v>
      </c>
      <c r="C23" s="518"/>
      <c r="D23" s="518"/>
    </row>
    <row r="24" spans="1:4" ht="17">
      <c r="A24" s="517" t="b">
        <v>1</v>
      </c>
      <c r="B24" s="516" t="s">
        <v>354</v>
      </c>
      <c r="C24" s="515"/>
      <c r="D24" s="515"/>
    </row>
    <row r="25" spans="1:4" ht="17">
      <c r="A25" s="520" t="b">
        <v>1</v>
      </c>
      <c r="B25" s="519" t="s">
        <v>353</v>
      </c>
      <c r="C25" s="518"/>
      <c r="D25" s="518"/>
    </row>
    <row r="26" spans="1:4" ht="17">
      <c r="A26" s="517" t="b">
        <v>1</v>
      </c>
      <c r="B26" s="516" t="s">
        <v>352</v>
      </c>
      <c r="C26" s="515"/>
      <c r="D26" s="515"/>
    </row>
    <row r="27" spans="1:4" ht="17">
      <c r="A27" s="520" t="b">
        <v>0</v>
      </c>
      <c r="B27" s="519" t="s">
        <v>351</v>
      </c>
      <c r="C27" s="518"/>
      <c r="D27" s="518"/>
    </row>
    <row r="28" spans="1:4" ht="17">
      <c r="A28" s="517" t="b">
        <v>1</v>
      </c>
      <c r="B28" s="516" t="s">
        <v>350</v>
      </c>
      <c r="C28" s="515"/>
      <c r="D28" s="515"/>
    </row>
    <row r="29" spans="1:4" ht="78" customHeight="1">
      <c r="A29" s="514"/>
      <c r="B29" s="513" t="s">
        <v>349</v>
      </c>
      <c r="C29" s="512"/>
      <c r="D29" s="512"/>
    </row>
  </sheetData>
  <mergeCells count="8">
    <mergeCell ref="B17:D17"/>
    <mergeCell ref="C19:C29"/>
    <mergeCell ref="D19:D29"/>
    <mergeCell ref="C3:C8"/>
    <mergeCell ref="D3:D8"/>
    <mergeCell ref="B9:D9"/>
    <mergeCell ref="C11:C16"/>
    <mergeCell ref="D11:D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65"/>
  <sheetViews>
    <sheetView workbookViewId="0">
      <pane ySplit="4" topLeftCell="A5" activePane="bottomLeft" state="frozen"/>
      <selection pane="bottomLeft" activeCell="B6" sqref="B6"/>
    </sheetView>
  </sheetViews>
  <sheetFormatPr baseColWidth="10" defaultColWidth="14.5" defaultRowHeight="15" customHeight="1"/>
  <cols>
    <col min="1" max="1" width="8.6640625" customWidth="1"/>
    <col min="2" max="2" width="10.6640625" customWidth="1"/>
    <col min="3" max="3" width="3.6640625" customWidth="1"/>
    <col min="4" max="4" width="62.83203125" customWidth="1"/>
    <col min="5" max="5" width="8.5" customWidth="1"/>
    <col min="6" max="6" width="10.33203125" customWidth="1"/>
    <col min="7" max="7" width="9.33203125" customWidth="1"/>
    <col min="8" max="10" width="12.5" customWidth="1"/>
    <col min="11" max="26" width="22.6640625" customWidth="1"/>
  </cols>
  <sheetData>
    <row r="1" spans="1:26" ht="24">
      <c r="A1" s="273" t="s">
        <v>128</v>
      </c>
      <c r="B1" s="274"/>
      <c r="C1" s="274"/>
      <c r="D1" s="274"/>
      <c r="E1" s="274"/>
      <c r="F1" s="274"/>
      <c r="G1" s="274"/>
      <c r="H1" s="274"/>
      <c r="I1" s="274"/>
      <c r="J1" s="274"/>
      <c r="K1" s="275"/>
      <c r="L1" s="1"/>
    </row>
    <row r="2" spans="1:26">
      <c r="A2" s="328" t="s">
        <v>1</v>
      </c>
      <c r="B2" s="274"/>
      <c r="C2" s="274"/>
      <c r="D2" s="274"/>
      <c r="E2" s="274"/>
      <c r="F2" s="274"/>
      <c r="G2" s="274"/>
      <c r="H2" s="330" t="s">
        <v>2</v>
      </c>
      <c r="I2" s="274"/>
      <c r="J2" s="274"/>
      <c r="K2" s="275"/>
      <c r="L2" s="34"/>
      <c r="M2" s="34"/>
      <c r="N2" s="34"/>
      <c r="O2" s="34"/>
      <c r="P2" s="34"/>
      <c r="Q2" s="34"/>
      <c r="R2" s="34"/>
      <c r="S2" s="34"/>
      <c r="T2" s="34"/>
      <c r="U2" s="34"/>
      <c r="V2" s="34"/>
      <c r="W2" s="34"/>
      <c r="X2" s="34"/>
      <c r="Y2" s="34"/>
      <c r="Z2" s="34"/>
    </row>
    <row r="3" spans="1:26" ht="16">
      <c r="A3" s="329"/>
      <c r="B3" s="318"/>
      <c r="C3" s="318"/>
      <c r="D3" s="318"/>
      <c r="E3" s="318"/>
      <c r="F3" s="318"/>
      <c r="G3" s="318"/>
      <c r="H3" s="331" t="s">
        <v>3</v>
      </c>
      <c r="I3" s="284"/>
      <c r="J3" s="35" t="s">
        <v>4</v>
      </c>
      <c r="K3" s="36" t="s">
        <v>5</v>
      </c>
      <c r="L3" s="37"/>
      <c r="M3" s="37"/>
      <c r="N3" s="37"/>
      <c r="O3" s="37"/>
      <c r="P3" s="37"/>
      <c r="Q3" s="37"/>
      <c r="R3" s="37"/>
      <c r="S3" s="37"/>
      <c r="T3" s="37"/>
      <c r="U3" s="37"/>
      <c r="V3" s="37"/>
      <c r="W3" s="37"/>
      <c r="X3" s="37"/>
      <c r="Y3" s="37"/>
      <c r="Z3" s="37"/>
    </row>
    <row r="4" spans="1:26" ht="30">
      <c r="A4" s="38" t="s">
        <v>6</v>
      </c>
      <c r="B4" s="38" t="s">
        <v>7</v>
      </c>
      <c r="C4" s="39" t="s">
        <v>8</v>
      </c>
      <c r="D4" s="40" t="s">
        <v>9</v>
      </c>
      <c r="E4" s="41" t="s">
        <v>10</v>
      </c>
      <c r="F4" s="41" t="s">
        <v>11</v>
      </c>
      <c r="G4" s="41" t="s">
        <v>12</v>
      </c>
      <c r="H4" s="42">
        <v>0</v>
      </c>
      <c r="I4" s="42">
        <v>1</v>
      </c>
      <c r="J4" s="43">
        <v>2</v>
      </c>
      <c r="K4" s="44">
        <v>3</v>
      </c>
      <c r="L4" s="45"/>
      <c r="M4" s="45"/>
      <c r="N4" s="45"/>
      <c r="O4" s="45"/>
      <c r="P4" s="45"/>
      <c r="Q4" s="45"/>
      <c r="R4" s="45"/>
      <c r="S4" s="45"/>
      <c r="T4" s="45"/>
      <c r="U4" s="45"/>
      <c r="V4" s="45"/>
      <c r="W4" s="45"/>
      <c r="X4" s="45"/>
      <c r="Y4" s="45"/>
      <c r="Z4" s="45"/>
    </row>
    <row r="5" spans="1:26" ht="35.25" customHeight="1">
      <c r="A5" s="332" t="s">
        <v>13</v>
      </c>
      <c r="B5" s="333" t="s">
        <v>14</v>
      </c>
      <c r="C5" s="334" t="s">
        <v>15</v>
      </c>
      <c r="D5" s="46" t="s">
        <v>129</v>
      </c>
      <c r="E5" s="47"/>
      <c r="F5" s="47"/>
      <c r="G5" s="47"/>
      <c r="H5" s="366" t="s">
        <v>130</v>
      </c>
      <c r="I5" s="277"/>
      <c r="J5" s="277"/>
      <c r="K5" s="278"/>
      <c r="L5" s="48"/>
      <c r="M5" s="48"/>
      <c r="N5" s="48"/>
      <c r="O5" s="48"/>
      <c r="P5" s="48"/>
      <c r="Q5" s="48"/>
      <c r="R5" s="48"/>
      <c r="S5" s="48"/>
      <c r="T5" s="48"/>
      <c r="U5" s="48"/>
      <c r="V5" s="48"/>
      <c r="W5" s="48"/>
      <c r="X5" s="48"/>
      <c r="Y5" s="48"/>
      <c r="Z5" s="48"/>
    </row>
    <row r="6" spans="1:26" ht="35.25" customHeight="1">
      <c r="A6" s="322"/>
      <c r="B6" s="325"/>
      <c r="C6" s="266"/>
      <c r="D6" s="46" t="s">
        <v>131</v>
      </c>
      <c r="E6" s="47"/>
      <c r="F6" s="47"/>
      <c r="G6" s="47"/>
      <c r="H6" s="292"/>
      <c r="I6" s="293"/>
      <c r="J6" s="293"/>
      <c r="K6" s="294"/>
      <c r="L6" s="48"/>
      <c r="M6" s="48"/>
      <c r="N6" s="48"/>
      <c r="O6" s="48"/>
      <c r="P6" s="48"/>
      <c r="Q6" s="48"/>
      <c r="R6" s="48"/>
      <c r="S6" s="48"/>
      <c r="T6" s="48"/>
      <c r="U6" s="48"/>
      <c r="V6" s="48"/>
      <c r="W6" s="48"/>
      <c r="X6" s="48"/>
      <c r="Y6" s="48"/>
      <c r="Z6" s="48"/>
    </row>
    <row r="7" spans="1:26" ht="35.25" customHeight="1">
      <c r="A7" s="322"/>
      <c r="B7" s="325"/>
      <c r="C7" s="266"/>
      <c r="D7" s="46" t="s">
        <v>132</v>
      </c>
      <c r="E7" s="47"/>
      <c r="F7" s="47"/>
      <c r="G7" s="47"/>
      <c r="H7" s="292"/>
      <c r="I7" s="293"/>
      <c r="J7" s="293"/>
      <c r="K7" s="294"/>
      <c r="L7" s="48"/>
      <c r="M7" s="48"/>
      <c r="N7" s="48"/>
      <c r="O7" s="48"/>
      <c r="P7" s="48"/>
      <c r="Q7" s="48"/>
      <c r="R7" s="48"/>
      <c r="S7" s="48"/>
      <c r="T7" s="48"/>
      <c r="U7" s="48"/>
      <c r="V7" s="48"/>
      <c r="W7" s="48"/>
      <c r="X7" s="48"/>
      <c r="Y7" s="48"/>
      <c r="Z7" s="48"/>
    </row>
    <row r="8" spans="1:26" ht="35.25" customHeight="1">
      <c r="A8" s="322"/>
      <c r="B8" s="325"/>
      <c r="C8" s="266"/>
      <c r="D8" s="46" t="s">
        <v>133</v>
      </c>
      <c r="E8" s="47"/>
      <c r="F8" s="47"/>
      <c r="G8" s="47"/>
      <c r="H8" s="292"/>
      <c r="I8" s="293"/>
      <c r="J8" s="293"/>
      <c r="K8" s="294"/>
      <c r="L8" s="48"/>
      <c r="M8" s="48"/>
      <c r="N8" s="48"/>
      <c r="O8" s="48"/>
      <c r="P8" s="48"/>
      <c r="Q8" s="48"/>
      <c r="R8" s="48"/>
      <c r="S8" s="48"/>
      <c r="T8" s="48"/>
      <c r="U8" s="48"/>
      <c r="V8" s="48"/>
      <c r="W8" s="48"/>
      <c r="X8" s="48"/>
      <c r="Y8" s="48"/>
      <c r="Z8" s="48"/>
    </row>
    <row r="9" spans="1:26" ht="35.25" customHeight="1">
      <c r="A9" s="322"/>
      <c r="B9" s="325"/>
      <c r="C9" s="266"/>
      <c r="D9" s="46" t="s">
        <v>98</v>
      </c>
      <c r="E9" s="47"/>
      <c r="F9" s="47"/>
      <c r="G9" s="47"/>
      <c r="H9" s="292"/>
      <c r="I9" s="293"/>
      <c r="J9" s="293"/>
      <c r="K9" s="294"/>
      <c r="L9" s="48"/>
      <c r="M9" s="48"/>
      <c r="N9" s="48"/>
      <c r="O9" s="48"/>
      <c r="P9" s="48"/>
      <c r="Q9" s="48"/>
      <c r="R9" s="48"/>
      <c r="S9" s="48"/>
      <c r="T9" s="48"/>
      <c r="U9" s="48"/>
      <c r="V9" s="48"/>
      <c r="W9" s="48"/>
      <c r="X9" s="48"/>
      <c r="Y9" s="48"/>
      <c r="Z9" s="48"/>
    </row>
    <row r="10" spans="1:26" ht="35.25" customHeight="1">
      <c r="A10" s="322"/>
      <c r="B10" s="325"/>
      <c r="C10" s="266"/>
      <c r="D10" s="46" t="s">
        <v>99</v>
      </c>
      <c r="E10" s="47"/>
      <c r="F10" s="47"/>
      <c r="G10" s="47"/>
      <c r="H10" s="292"/>
      <c r="I10" s="293"/>
      <c r="J10" s="293"/>
      <c r="K10" s="294"/>
      <c r="L10" s="48"/>
      <c r="M10" s="48"/>
      <c r="N10" s="48"/>
      <c r="O10" s="48"/>
      <c r="P10" s="48"/>
      <c r="Q10" s="48"/>
      <c r="R10" s="48"/>
      <c r="S10" s="48"/>
      <c r="T10" s="48"/>
      <c r="U10" s="48"/>
      <c r="V10" s="48"/>
      <c r="W10" s="48"/>
      <c r="X10" s="48"/>
      <c r="Y10" s="48"/>
      <c r="Z10" s="48"/>
    </row>
    <row r="11" spans="1:26" ht="35.25" customHeight="1">
      <c r="A11" s="322"/>
      <c r="B11" s="325"/>
      <c r="C11" s="266"/>
      <c r="D11" s="46" t="s">
        <v>100</v>
      </c>
      <c r="E11" s="47"/>
      <c r="F11" s="47"/>
      <c r="G11" s="47"/>
      <c r="H11" s="292"/>
      <c r="I11" s="293"/>
      <c r="J11" s="293"/>
      <c r="K11" s="294"/>
      <c r="L11" s="48"/>
      <c r="M11" s="48"/>
      <c r="N11" s="48"/>
      <c r="O11" s="48"/>
      <c r="P11" s="48"/>
      <c r="Q11" s="48"/>
      <c r="R11" s="48"/>
      <c r="S11" s="48"/>
      <c r="T11" s="48"/>
      <c r="U11" s="48"/>
      <c r="V11" s="48"/>
      <c r="W11" s="48"/>
      <c r="X11" s="48"/>
      <c r="Y11" s="48"/>
      <c r="Z11" s="48"/>
    </row>
    <row r="12" spans="1:26" ht="35.25" customHeight="1">
      <c r="A12" s="323"/>
      <c r="B12" s="326"/>
      <c r="C12" s="267"/>
      <c r="D12" s="46" t="s">
        <v>101</v>
      </c>
      <c r="E12" s="47"/>
      <c r="F12" s="47"/>
      <c r="G12" s="47"/>
      <c r="H12" s="279"/>
      <c r="I12" s="280"/>
      <c r="J12" s="280"/>
      <c r="K12" s="281"/>
      <c r="L12" s="48"/>
      <c r="M12" s="48"/>
      <c r="N12" s="48"/>
      <c r="O12" s="48"/>
      <c r="P12" s="48"/>
      <c r="Q12" s="48"/>
      <c r="R12" s="48"/>
      <c r="S12" s="48"/>
      <c r="T12" s="48"/>
      <c r="U12" s="48"/>
      <c r="V12" s="48"/>
      <c r="W12" s="48"/>
      <c r="X12" s="48"/>
      <c r="Y12" s="48"/>
      <c r="Z12" s="48"/>
    </row>
    <row r="13" spans="1:26" ht="91.5" customHeight="1">
      <c r="A13" s="338" t="s">
        <v>134</v>
      </c>
      <c r="B13" s="283"/>
      <c r="C13" s="283"/>
      <c r="D13" s="283"/>
      <c r="E13" s="283"/>
      <c r="F13" s="283"/>
      <c r="G13" s="283"/>
      <c r="H13" s="283"/>
      <c r="I13" s="283"/>
      <c r="J13" s="283"/>
      <c r="K13" s="284"/>
      <c r="L13" s="49"/>
      <c r="M13" s="49"/>
      <c r="N13" s="49"/>
      <c r="O13" s="49"/>
      <c r="P13" s="49"/>
      <c r="Q13" s="49"/>
      <c r="R13" s="49"/>
      <c r="S13" s="49"/>
      <c r="T13" s="49"/>
      <c r="U13" s="49"/>
      <c r="V13" s="49"/>
      <c r="W13" s="49"/>
      <c r="X13" s="49"/>
      <c r="Y13" s="49"/>
      <c r="Z13" s="49"/>
    </row>
    <row r="14" spans="1:26" ht="51.75" customHeight="1">
      <c r="A14" s="50" t="s">
        <v>6</v>
      </c>
      <c r="B14" s="50" t="s">
        <v>7</v>
      </c>
      <c r="C14" s="51" t="s">
        <v>8</v>
      </c>
      <c r="D14" s="52" t="s">
        <v>9</v>
      </c>
      <c r="E14" s="51" t="s">
        <v>22</v>
      </c>
      <c r="F14" s="53" t="s">
        <v>23</v>
      </c>
      <c r="G14" s="51" t="s">
        <v>24</v>
      </c>
      <c r="H14" s="53" t="s">
        <v>25</v>
      </c>
      <c r="I14" s="339" t="s">
        <v>135</v>
      </c>
      <c r="J14" s="280"/>
      <c r="K14" s="281"/>
      <c r="L14" s="54"/>
      <c r="M14" s="54"/>
      <c r="N14" s="54"/>
      <c r="O14" s="54"/>
      <c r="P14" s="54"/>
      <c r="Q14" s="54"/>
      <c r="R14" s="54"/>
      <c r="S14" s="54"/>
      <c r="T14" s="54"/>
      <c r="U14" s="54"/>
      <c r="V14" s="54"/>
      <c r="W14" s="54"/>
      <c r="X14" s="54"/>
      <c r="Y14" s="54"/>
      <c r="Z14" s="54"/>
    </row>
    <row r="15" spans="1:26" ht="21" customHeight="1">
      <c r="A15" s="268" t="s">
        <v>27</v>
      </c>
      <c r="B15" s="265" t="s">
        <v>28</v>
      </c>
      <c r="C15" s="55">
        <v>1</v>
      </c>
      <c r="D15" s="46" t="s">
        <v>29</v>
      </c>
      <c r="E15" s="56"/>
      <c r="F15" s="56"/>
      <c r="G15" s="57"/>
      <c r="H15" s="58"/>
      <c r="I15" s="340" t="s">
        <v>30</v>
      </c>
      <c r="J15" s="293"/>
      <c r="K15" s="294"/>
      <c r="L15" s="59"/>
      <c r="M15" s="59"/>
      <c r="N15" s="59"/>
      <c r="O15" s="59"/>
      <c r="P15" s="59"/>
      <c r="Q15" s="59"/>
      <c r="R15" s="59"/>
      <c r="S15" s="59"/>
      <c r="T15" s="59"/>
      <c r="U15" s="59"/>
      <c r="V15" s="59"/>
      <c r="W15" s="59"/>
      <c r="X15" s="59"/>
      <c r="Y15" s="59"/>
      <c r="Z15" s="59"/>
    </row>
    <row r="16" spans="1:26" ht="21" customHeight="1">
      <c r="A16" s="266"/>
      <c r="B16" s="266"/>
      <c r="C16" s="60">
        <v>2</v>
      </c>
      <c r="D16" s="46" t="s">
        <v>31</v>
      </c>
      <c r="E16" s="56"/>
      <c r="F16" s="61"/>
      <c r="G16" s="57"/>
      <c r="H16" s="58"/>
      <c r="I16" s="293"/>
      <c r="J16" s="293"/>
      <c r="K16" s="294"/>
      <c r="L16" s="59"/>
      <c r="M16" s="59"/>
      <c r="N16" s="59"/>
      <c r="O16" s="59"/>
      <c r="P16" s="59"/>
      <c r="Q16" s="59"/>
      <c r="R16" s="59"/>
      <c r="S16" s="59"/>
      <c r="T16" s="59"/>
      <c r="U16" s="59"/>
      <c r="V16" s="59"/>
      <c r="W16" s="59"/>
      <c r="X16" s="59"/>
      <c r="Y16" s="59"/>
      <c r="Z16" s="59"/>
    </row>
    <row r="17" spans="1:26" ht="21" customHeight="1">
      <c r="A17" s="266"/>
      <c r="B17" s="266"/>
      <c r="C17" s="55">
        <v>3</v>
      </c>
      <c r="D17" s="46" t="s">
        <v>32</v>
      </c>
      <c r="E17" s="56"/>
      <c r="F17" s="56"/>
      <c r="G17" s="62"/>
      <c r="H17" s="63"/>
      <c r="I17" s="293"/>
      <c r="J17" s="293"/>
      <c r="K17" s="294"/>
      <c r="L17" s="59"/>
      <c r="M17" s="59"/>
      <c r="N17" s="59"/>
      <c r="O17" s="59"/>
      <c r="P17" s="59"/>
      <c r="Q17" s="59"/>
      <c r="R17" s="59"/>
      <c r="S17" s="59"/>
      <c r="T17" s="59"/>
      <c r="U17" s="59"/>
      <c r="V17" s="59"/>
      <c r="W17" s="59"/>
      <c r="X17" s="59"/>
      <c r="Y17" s="59"/>
      <c r="Z17" s="59"/>
    </row>
    <row r="18" spans="1:26" ht="22.5" customHeight="1">
      <c r="A18" s="266"/>
      <c r="B18" s="266"/>
      <c r="C18" s="341"/>
      <c r="D18" s="342"/>
      <c r="E18" s="64" t="s">
        <v>33</v>
      </c>
      <c r="F18" s="64" t="s">
        <v>34</v>
      </c>
      <c r="G18" s="65" t="s">
        <v>35</v>
      </c>
      <c r="H18" s="343"/>
      <c r="I18" s="293"/>
      <c r="J18" s="293"/>
      <c r="K18" s="294"/>
      <c r="L18" s="59"/>
      <c r="M18" s="59"/>
      <c r="N18" s="59"/>
      <c r="O18" s="59"/>
      <c r="P18" s="59"/>
      <c r="Q18" s="59"/>
      <c r="R18" s="59"/>
      <c r="S18" s="59"/>
      <c r="T18" s="59"/>
      <c r="U18" s="59"/>
      <c r="V18" s="59"/>
      <c r="W18" s="59"/>
      <c r="X18" s="59"/>
      <c r="Y18" s="59"/>
      <c r="Z18" s="59"/>
    </row>
    <row r="19" spans="1:26" ht="46.5" customHeight="1">
      <c r="A19" s="266"/>
      <c r="B19" s="267"/>
      <c r="C19" s="60">
        <v>4</v>
      </c>
      <c r="D19" s="46" t="s">
        <v>36</v>
      </c>
      <c r="E19" s="56"/>
      <c r="F19" s="56"/>
      <c r="G19" s="66"/>
      <c r="H19" s="293"/>
      <c r="I19" s="293"/>
      <c r="J19" s="293"/>
      <c r="K19" s="294"/>
      <c r="L19" s="59"/>
      <c r="M19" s="59"/>
      <c r="N19" s="59"/>
      <c r="O19" s="59"/>
      <c r="P19" s="59"/>
      <c r="Q19" s="59"/>
      <c r="R19" s="59"/>
      <c r="S19" s="59"/>
      <c r="T19" s="59"/>
      <c r="U19" s="59"/>
      <c r="V19" s="59"/>
      <c r="W19" s="59"/>
      <c r="X19" s="59"/>
      <c r="Y19" s="59"/>
      <c r="Z19" s="59"/>
    </row>
    <row r="20" spans="1:26" ht="18.75" customHeight="1">
      <c r="A20" s="266"/>
      <c r="B20" s="317" t="s">
        <v>37</v>
      </c>
      <c r="C20" s="335">
        <v>5</v>
      </c>
      <c r="D20" s="336" t="s">
        <v>38</v>
      </c>
      <c r="E20" s="300" t="s">
        <v>136</v>
      </c>
      <c r="F20" s="277"/>
      <c r="G20" s="277"/>
      <c r="H20" s="277"/>
      <c r="I20" s="277"/>
      <c r="J20" s="277"/>
      <c r="K20" s="278"/>
      <c r="L20" s="67"/>
      <c r="M20" s="67"/>
      <c r="N20" s="67"/>
      <c r="O20" s="67"/>
      <c r="P20" s="67"/>
      <c r="Q20" s="67"/>
      <c r="R20" s="67"/>
      <c r="S20" s="67"/>
      <c r="T20" s="67"/>
      <c r="U20" s="67"/>
      <c r="V20" s="67"/>
      <c r="W20" s="67"/>
      <c r="X20" s="67"/>
      <c r="Y20" s="67"/>
      <c r="Z20" s="67"/>
    </row>
    <row r="21" spans="1:26" ht="21" customHeight="1">
      <c r="A21" s="266"/>
      <c r="B21" s="293"/>
      <c r="C21" s="266"/>
      <c r="D21" s="266"/>
      <c r="E21" s="292"/>
      <c r="F21" s="293"/>
      <c r="G21" s="293"/>
      <c r="H21" s="293"/>
      <c r="I21" s="293"/>
      <c r="J21" s="293"/>
      <c r="K21" s="294"/>
      <c r="L21" s="67"/>
      <c r="M21" s="67"/>
      <c r="N21" s="67"/>
      <c r="O21" s="67"/>
      <c r="P21" s="67"/>
      <c r="Q21" s="67"/>
      <c r="R21" s="67"/>
      <c r="S21" s="67"/>
      <c r="T21" s="67"/>
      <c r="U21" s="67"/>
      <c r="V21" s="67"/>
      <c r="W21" s="67"/>
      <c r="X21" s="67"/>
      <c r="Y21" s="67"/>
      <c r="Z21" s="67"/>
    </row>
    <row r="22" spans="1:26" ht="24.75" customHeight="1">
      <c r="A22" s="266"/>
      <c r="B22" s="318"/>
      <c r="C22" s="267"/>
      <c r="D22" s="267"/>
      <c r="E22" s="279"/>
      <c r="F22" s="280"/>
      <c r="G22" s="280"/>
      <c r="H22" s="280"/>
      <c r="I22" s="280"/>
      <c r="J22" s="280"/>
      <c r="K22" s="281"/>
      <c r="L22" s="67"/>
      <c r="M22" s="67"/>
      <c r="N22" s="67"/>
      <c r="O22" s="67"/>
      <c r="P22" s="67"/>
      <c r="Q22" s="67"/>
      <c r="R22" s="67"/>
      <c r="S22" s="67"/>
      <c r="T22" s="67"/>
      <c r="U22" s="67"/>
      <c r="V22" s="67"/>
      <c r="W22" s="67"/>
      <c r="X22" s="67"/>
      <c r="Y22" s="67"/>
      <c r="Z22" s="67"/>
    </row>
    <row r="23" spans="1:26" ht="35.25" customHeight="1">
      <c r="A23" s="266"/>
      <c r="B23" s="319" t="s">
        <v>137</v>
      </c>
      <c r="C23" s="60">
        <v>7</v>
      </c>
      <c r="D23" s="46" t="s">
        <v>41</v>
      </c>
      <c r="E23" s="344" t="s">
        <v>138</v>
      </c>
      <c r="F23" s="283"/>
      <c r="G23" s="284"/>
      <c r="H23" s="345" t="s">
        <v>139</v>
      </c>
      <c r="I23" s="277"/>
      <c r="J23" s="277"/>
      <c r="K23" s="278"/>
      <c r="L23" s="68"/>
      <c r="M23" s="68"/>
      <c r="N23" s="68"/>
      <c r="O23" s="68"/>
      <c r="P23" s="68"/>
      <c r="Q23" s="68"/>
      <c r="R23" s="68"/>
      <c r="S23" s="68"/>
      <c r="T23" s="68"/>
      <c r="U23" s="68"/>
      <c r="V23" s="68"/>
      <c r="W23" s="68"/>
      <c r="X23" s="68"/>
      <c r="Y23" s="68"/>
      <c r="Z23" s="68"/>
    </row>
    <row r="24" spans="1:26" ht="28.5" customHeight="1">
      <c r="A24" s="266"/>
      <c r="B24" s="293"/>
      <c r="C24" s="60">
        <v>8</v>
      </c>
      <c r="D24" s="46" t="s">
        <v>44</v>
      </c>
      <c r="E24" s="346" t="s">
        <v>140</v>
      </c>
      <c r="F24" s="347"/>
      <c r="G24" s="348"/>
      <c r="H24" s="292"/>
      <c r="I24" s="293"/>
      <c r="J24" s="293"/>
      <c r="K24" s="294"/>
      <c r="L24" s="68"/>
      <c r="M24" s="68"/>
      <c r="N24" s="68"/>
      <c r="O24" s="68"/>
      <c r="P24" s="68"/>
      <c r="Q24" s="68"/>
      <c r="R24" s="68"/>
      <c r="S24" s="68"/>
      <c r="T24" s="68"/>
      <c r="U24" s="68"/>
      <c r="V24" s="68"/>
      <c r="W24" s="68"/>
      <c r="X24" s="68"/>
      <c r="Y24" s="68"/>
      <c r="Z24" s="68"/>
    </row>
    <row r="25" spans="1:26" ht="20.25" customHeight="1">
      <c r="A25" s="266"/>
      <c r="B25" s="318"/>
      <c r="C25" s="60">
        <v>9</v>
      </c>
      <c r="D25" s="46" t="s">
        <v>109</v>
      </c>
      <c r="E25" s="69"/>
      <c r="F25" s="70"/>
      <c r="G25" s="71"/>
      <c r="H25" s="279"/>
      <c r="I25" s="280"/>
      <c r="J25" s="280"/>
      <c r="K25" s="281"/>
      <c r="L25" s="68"/>
      <c r="M25" s="68"/>
      <c r="N25" s="68"/>
      <c r="O25" s="68"/>
      <c r="P25" s="68"/>
      <c r="Q25" s="68"/>
      <c r="R25" s="68"/>
      <c r="S25" s="68"/>
      <c r="T25" s="68"/>
      <c r="U25" s="68"/>
      <c r="V25" s="68"/>
      <c r="W25" s="68"/>
      <c r="X25" s="68"/>
      <c r="Y25" s="68"/>
      <c r="Z25" s="68"/>
    </row>
    <row r="26" spans="1:26" ht="28.5" customHeight="1">
      <c r="A26" s="266"/>
      <c r="B26" s="320" t="s">
        <v>47</v>
      </c>
      <c r="C26" s="60">
        <v>10</v>
      </c>
      <c r="D26" s="46" t="s">
        <v>48</v>
      </c>
      <c r="E26" s="47"/>
      <c r="F26" s="47"/>
      <c r="G26" s="47"/>
      <c r="H26" s="303" t="s">
        <v>141</v>
      </c>
      <c r="I26" s="277"/>
      <c r="J26" s="277"/>
      <c r="K26" s="278"/>
      <c r="L26" s="72"/>
      <c r="M26" s="72"/>
      <c r="N26" s="72"/>
      <c r="O26" s="72"/>
      <c r="P26" s="72"/>
      <c r="Q26" s="72"/>
      <c r="R26" s="72"/>
      <c r="S26" s="72"/>
      <c r="T26" s="72"/>
      <c r="U26" s="72"/>
      <c r="V26" s="72"/>
      <c r="W26" s="72"/>
      <c r="X26" s="72"/>
      <c r="Y26" s="72"/>
      <c r="Z26" s="72"/>
    </row>
    <row r="27" spans="1:26" ht="29.25" customHeight="1">
      <c r="A27" s="267"/>
      <c r="B27" s="318"/>
      <c r="C27" s="60">
        <v>11</v>
      </c>
      <c r="D27" s="46" t="s">
        <v>50</v>
      </c>
      <c r="E27" s="47"/>
      <c r="F27" s="47"/>
      <c r="G27" s="47"/>
      <c r="H27" s="279"/>
      <c r="I27" s="280"/>
      <c r="J27" s="280"/>
      <c r="K27" s="281"/>
      <c r="L27" s="72"/>
      <c r="M27" s="72"/>
      <c r="N27" s="72"/>
      <c r="O27" s="72"/>
      <c r="P27" s="72"/>
      <c r="Q27" s="72"/>
      <c r="R27" s="72"/>
      <c r="S27" s="72"/>
      <c r="T27" s="72"/>
      <c r="U27" s="72"/>
      <c r="V27" s="72"/>
      <c r="W27" s="72"/>
      <c r="X27" s="72"/>
      <c r="Y27" s="72"/>
      <c r="Z27" s="72"/>
    </row>
    <row r="28" spans="1:26" ht="49.5" customHeight="1">
      <c r="A28" s="349" t="s">
        <v>142</v>
      </c>
      <c r="B28" s="318"/>
      <c r="C28" s="318"/>
      <c r="D28" s="318"/>
      <c r="E28" s="318"/>
      <c r="F28" s="318"/>
      <c r="G28" s="318"/>
      <c r="H28" s="318"/>
      <c r="I28" s="318"/>
      <c r="J28" s="318"/>
      <c r="K28" s="350"/>
      <c r="L28" s="73"/>
      <c r="M28" s="73"/>
      <c r="N28" s="73"/>
      <c r="O28" s="73"/>
      <c r="P28" s="73"/>
      <c r="Q28" s="73"/>
      <c r="R28" s="73"/>
      <c r="S28" s="73"/>
      <c r="T28" s="73"/>
      <c r="U28" s="73"/>
      <c r="V28" s="73"/>
      <c r="W28" s="73"/>
      <c r="X28" s="73"/>
      <c r="Y28" s="73"/>
      <c r="Z28" s="73"/>
    </row>
    <row r="29" spans="1:26" ht="18.75" customHeight="1">
      <c r="A29" s="321" t="s">
        <v>52</v>
      </c>
      <c r="B29" s="324" t="s">
        <v>112</v>
      </c>
      <c r="C29" s="60">
        <v>12</v>
      </c>
      <c r="D29" s="46" t="s">
        <v>54</v>
      </c>
      <c r="E29" s="47" t="s">
        <v>55</v>
      </c>
      <c r="F29" s="47"/>
      <c r="G29" s="47"/>
      <c r="H29" s="351" t="s">
        <v>143</v>
      </c>
      <c r="I29" s="277"/>
      <c r="J29" s="277"/>
      <c r="K29" s="278"/>
      <c r="L29" s="72"/>
      <c r="M29" s="72"/>
      <c r="N29" s="72"/>
      <c r="O29" s="72"/>
      <c r="P29" s="72"/>
      <c r="Q29" s="72"/>
      <c r="R29" s="72"/>
      <c r="S29" s="72"/>
      <c r="T29" s="72"/>
      <c r="U29" s="72"/>
      <c r="V29" s="72"/>
      <c r="W29" s="72"/>
      <c r="X29" s="72"/>
      <c r="Y29" s="72"/>
      <c r="Z29" s="72"/>
    </row>
    <row r="30" spans="1:26" ht="18.75" customHeight="1">
      <c r="A30" s="322"/>
      <c r="B30" s="325"/>
      <c r="C30" s="60">
        <v>13</v>
      </c>
      <c r="D30" s="46" t="s">
        <v>57</v>
      </c>
      <c r="E30" s="47"/>
      <c r="F30" s="47"/>
      <c r="G30" s="47"/>
      <c r="H30" s="292"/>
      <c r="I30" s="293"/>
      <c r="J30" s="293"/>
      <c r="K30" s="294"/>
      <c r="L30" s="72"/>
      <c r="M30" s="72"/>
      <c r="N30" s="72"/>
      <c r="O30" s="72"/>
      <c r="P30" s="72"/>
      <c r="Q30" s="72"/>
      <c r="R30" s="72"/>
      <c r="S30" s="72"/>
      <c r="T30" s="72"/>
      <c r="U30" s="72"/>
      <c r="V30" s="72"/>
      <c r="W30" s="72"/>
      <c r="X30" s="72"/>
      <c r="Y30" s="72"/>
      <c r="Z30" s="72"/>
    </row>
    <row r="31" spans="1:26" ht="18.75" customHeight="1">
      <c r="A31" s="322"/>
      <c r="B31" s="325"/>
      <c r="C31" s="60">
        <v>14</v>
      </c>
      <c r="D31" s="46" t="s">
        <v>58</v>
      </c>
      <c r="E31" s="47"/>
      <c r="F31" s="47"/>
      <c r="G31" s="74"/>
      <c r="H31" s="292"/>
      <c r="I31" s="293"/>
      <c r="J31" s="293"/>
      <c r="K31" s="294"/>
      <c r="L31" s="72"/>
      <c r="M31" s="72"/>
      <c r="N31" s="72"/>
      <c r="O31" s="72"/>
      <c r="P31" s="72"/>
      <c r="Q31" s="72"/>
      <c r="R31" s="72"/>
      <c r="S31" s="72"/>
      <c r="T31" s="72"/>
      <c r="U31" s="72"/>
      <c r="V31" s="72"/>
      <c r="W31" s="72"/>
      <c r="X31" s="72"/>
      <c r="Y31" s="72"/>
      <c r="Z31" s="72"/>
    </row>
    <row r="32" spans="1:26" ht="18.75" customHeight="1">
      <c r="A32" s="322"/>
      <c r="B32" s="325"/>
      <c r="C32" s="60">
        <v>15</v>
      </c>
      <c r="D32" s="46" t="s">
        <v>59</v>
      </c>
      <c r="E32" s="47"/>
      <c r="F32" s="47"/>
      <c r="G32" s="47"/>
      <c r="H32" s="292"/>
      <c r="I32" s="293"/>
      <c r="J32" s="293"/>
      <c r="K32" s="294"/>
      <c r="L32" s="72"/>
      <c r="M32" s="72"/>
      <c r="N32" s="72"/>
      <c r="O32" s="72"/>
      <c r="P32" s="72"/>
      <c r="Q32" s="72"/>
      <c r="R32" s="72"/>
      <c r="S32" s="72"/>
      <c r="T32" s="72"/>
      <c r="U32" s="72"/>
      <c r="V32" s="72"/>
      <c r="W32" s="72"/>
      <c r="X32" s="72"/>
      <c r="Y32" s="72"/>
      <c r="Z32" s="72"/>
    </row>
    <row r="33" spans="1:26" ht="18.75" customHeight="1">
      <c r="A33" s="322"/>
      <c r="B33" s="325"/>
      <c r="C33" s="60">
        <v>16</v>
      </c>
      <c r="D33" s="46" t="s">
        <v>60</v>
      </c>
      <c r="E33" s="47"/>
      <c r="F33" s="47"/>
      <c r="G33" s="47"/>
      <c r="H33" s="292"/>
      <c r="I33" s="293"/>
      <c r="J33" s="293"/>
      <c r="K33" s="294"/>
      <c r="L33" s="72"/>
      <c r="M33" s="72"/>
      <c r="N33" s="72"/>
      <c r="O33" s="72"/>
      <c r="P33" s="72"/>
      <c r="Q33" s="72"/>
      <c r="R33" s="72"/>
      <c r="S33" s="72"/>
      <c r="T33" s="72"/>
      <c r="U33" s="72"/>
      <c r="V33" s="72"/>
      <c r="W33" s="72"/>
      <c r="X33" s="72"/>
      <c r="Y33" s="72"/>
      <c r="Z33" s="72"/>
    </row>
    <row r="34" spans="1:26" ht="18.75" customHeight="1">
      <c r="A34" s="322"/>
      <c r="B34" s="325"/>
      <c r="C34" s="60">
        <v>17</v>
      </c>
      <c r="D34" s="46" t="s">
        <v>61</v>
      </c>
      <c r="E34" s="47"/>
      <c r="F34" s="47"/>
      <c r="G34" s="47"/>
      <c r="H34" s="292"/>
      <c r="I34" s="293"/>
      <c r="J34" s="293"/>
      <c r="K34" s="294"/>
      <c r="L34" s="72"/>
      <c r="M34" s="72"/>
      <c r="N34" s="72"/>
      <c r="O34" s="72"/>
      <c r="P34" s="72"/>
      <c r="Q34" s="72"/>
      <c r="R34" s="72"/>
      <c r="S34" s="72"/>
      <c r="T34" s="72"/>
      <c r="U34" s="72"/>
      <c r="V34" s="72"/>
      <c r="W34" s="72"/>
      <c r="X34" s="72"/>
      <c r="Y34" s="72"/>
      <c r="Z34" s="72"/>
    </row>
    <row r="35" spans="1:26" ht="18.75" customHeight="1">
      <c r="A35" s="322"/>
      <c r="B35" s="325"/>
      <c r="C35" s="60">
        <v>18</v>
      </c>
      <c r="D35" s="46" t="s">
        <v>62</v>
      </c>
      <c r="E35" s="47"/>
      <c r="F35" s="47"/>
      <c r="G35" s="47"/>
      <c r="H35" s="292"/>
      <c r="I35" s="293"/>
      <c r="J35" s="293"/>
      <c r="K35" s="294"/>
      <c r="L35" s="72"/>
      <c r="M35" s="72"/>
      <c r="N35" s="72"/>
      <c r="O35" s="72"/>
      <c r="P35" s="72"/>
      <c r="Q35" s="72"/>
      <c r="R35" s="72"/>
      <c r="S35" s="72"/>
      <c r="T35" s="72"/>
      <c r="U35" s="72"/>
      <c r="V35" s="72"/>
      <c r="W35" s="72"/>
      <c r="X35" s="72"/>
      <c r="Y35" s="72"/>
      <c r="Z35" s="72"/>
    </row>
    <row r="36" spans="1:26" ht="18.75" customHeight="1">
      <c r="A36" s="322"/>
      <c r="B36" s="325"/>
      <c r="C36" s="60">
        <v>19</v>
      </c>
      <c r="D36" s="46" t="s">
        <v>63</v>
      </c>
      <c r="E36" s="47"/>
      <c r="F36" s="47"/>
      <c r="G36" s="47"/>
      <c r="H36" s="292"/>
      <c r="I36" s="293"/>
      <c r="J36" s="293"/>
      <c r="K36" s="294"/>
      <c r="L36" s="72"/>
      <c r="M36" s="72"/>
      <c r="N36" s="72"/>
      <c r="O36" s="72"/>
      <c r="P36" s="72"/>
      <c r="Q36" s="72"/>
      <c r="R36" s="72"/>
      <c r="S36" s="72"/>
      <c r="T36" s="72"/>
      <c r="U36" s="72"/>
      <c r="V36" s="72"/>
      <c r="W36" s="72"/>
      <c r="X36" s="72"/>
      <c r="Y36" s="72"/>
      <c r="Z36" s="72"/>
    </row>
    <row r="37" spans="1:26" ht="25.5" customHeight="1">
      <c r="A37" s="322"/>
      <c r="B37" s="326"/>
      <c r="C37" s="60">
        <v>20</v>
      </c>
      <c r="D37" s="46" t="s">
        <v>64</v>
      </c>
      <c r="E37" s="47"/>
      <c r="F37" s="47"/>
      <c r="G37" s="47"/>
      <c r="H37" s="279"/>
      <c r="I37" s="280"/>
      <c r="J37" s="280"/>
      <c r="K37" s="281"/>
      <c r="L37" s="72"/>
      <c r="M37" s="72"/>
      <c r="N37" s="72"/>
      <c r="O37" s="72"/>
      <c r="P37" s="72"/>
      <c r="Q37" s="72"/>
      <c r="R37" s="72"/>
      <c r="S37" s="72"/>
      <c r="T37" s="72"/>
      <c r="U37" s="72"/>
      <c r="V37" s="72"/>
      <c r="W37" s="72"/>
      <c r="X37" s="72"/>
      <c r="Y37" s="72"/>
      <c r="Z37" s="72"/>
    </row>
    <row r="38" spans="1:26" ht="4.5" customHeight="1">
      <c r="A38" s="322"/>
      <c r="B38" s="352"/>
      <c r="C38" s="353"/>
      <c r="D38" s="353"/>
      <c r="E38" s="353"/>
      <c r="F38" s="353"/>
      <c r="G38" s="353"/>
      <c r="H38" s="353"/>
      <c r="I38" s="353"/>
      <c r="J38" s="353"/>
      <c r="K38" s="354"/>
      <c r="L38" s="75"/>
      <c r="M38" s="75"/>
      <c r="N38" s="75"/>
      <c r="O38" s="75"/>
      <c r="P38" s="75"/>
      <c r="Q38" s="75"/>
      <c r="R38" s="75"/>
      <c r="S38" s="75"/>
      <c r="T38" s="75"/>
      <c r="U38" s="75"/>
      <c r="V38" s="75"/>
      <c r="W38" s="75"/>
      <c r="X38" s="75"/>
      <c r="Y38" s="75"/>
      <c r="Z38" s="75"/>
    </row>
    <row r="39" spans="1:26" ht="18.75" customHeight="1">
      <c r="A39" s="322"/>
      <c r="B39" s="324" t="s">
        <v>114</v>
      </c>
      <c r="C39" s="60">
        <v>21</v>
      </c>
      <c r="D39" s="46" t="s">
        <v>54</v>
      </c>
      <c r="E39" s="47"/>
      <c r="F39" s="47"/>
      <c r="G39" s="47"/>
      <c r="H39" s="351" t="s">
        <v>144</v>
      </c>
      <c r="I39" s="277"/>
      <c r="J39" s="277"/>
      <c r="K39" s="278"/>
      <c r="L39" s="72"/>
      <c r="M39" s="72"/>
      <c r="N39" s="72"/>
      <c r="O39" s="72"/>
      <c r="P39" s="72"/>
      <c r="Q39" s="72"/>
      <c r="R39" s="72"/>
      <c r="S39" s="72"/>
      <c r="T39" s="72"/>
      <c r="U39" s="72"/>
      <c r="V39" s="72"/>
      <c r="W39" s="72"/>
      <c r="X39" s="72"/>
      <c r="Y39" s="72"/>
      <c r="Z39" s="72"/>
    </row>
    <row r="40" spans="1:26" ht="18.75" customHeight="1">
      <c r="A40" s="322"/>
      <c r="B40" s="325"/>
      <c r="C40" s="60">
        <v>22</v>
      </c>
      <c r="D40" s="46" t="s">
        <v>57</v>
      </c>
      <c r="E40" s="47"/>
      <c r="F40" s="47"/>
      <c r="G40" s="47"/>
      <c r="H40" s="292"/>
      <c r="I40" s="293"/>
      <c r="J40" s="293"/>
      <c r="K40" s="294"/>
      <c r="L40" s="72"/>
      <c r="M40" s="72"/>
      <c r="N40" s="72"/>
      <c r="O40" s="72"/>
      <c r="P40" s="72"/>
      <c r="Q40" s="72"/>
      <c r="R40" s="72"/>
      <c r="S40" s="72"/>
      <c r="T40" s="72"/>
      <c r="U40" s="72"/>
      <c r="V40" s="72"/>
      <c r="W40" s="72"/>
      <c r="X40" s="72"/>
      <c r="Y40" s="72"/>
      <c r="Z40" s="72"/>
    </row>
    <row r="41" spans="1:26" ht="18.75" customHeight="1">
      <c r="A41" s="322"/>
      <c r="B41" s="325"/>
      <c r="C41" s="60">
        <v>23</v>
      </c>
      <c r="D41" s="46" t="s">
        <v>58</v>
      </c>
      <c r="E41" s="47"/>
      <c r="F41" s="47"/>
      <c r="G41" s="74"/>
      <c r="H41" s="292"/>
      <c r="I41" s="293"/>
      <c r="J41" s="293"/>
      <c r="K41" s="294"/>
      <c r="L41" s="72"/>
      <c r="M41" s="72"/>
      <c r="N41" s="72"/>
      <c r="O41" s="72"/>
      <c r="P41" s="72"/>
      <c r="Q41" s="72"/>
      <c r="R41" s="72"/>
      <c r="S41" s="72"/>
      <c r="T41" s="72"/>
      <c r="U41" s="72"/>
      <c r="V41" s="72"/>
      <c r="W41" s="72"/>
      <c r="X41" s="72"/>
      <c r="Y41" s="72"/>
      <c r="Z41" s="72"/>
    </row>
    <row r="42" spans="1:26" ht="18.75" customHeight="1">
      <c r="A42" s="322"/>
      <c r="B42" s="325"/>
      <c r="C42" s="60">
        <v>24</v>
      </c>
      <c r="D42" s="46" t="s">
        <v>59</v>
      </c>
      <c r="E42" s="47"/>
      <c r="F42" s="47"/>
      <c r="G42" s="47"/>
      <c r="H42" s="292"/>
      <c r="I42" s="293"/>
      <c r="J42" s="293"/>
      <c r="K42" s="294"/>
      <c r="L42" s="72"/>
      <c r="M42" s="72"/>
      <c r="N42" s="72"/>
      <c r="O42" s="72"/>
      <c r="P42" s="72"/>
      <c r="Q42" s="72"/>
      <c r="R42" s="72"/>
      <c r="S42" s="72"/>
      <c r="T42" s="72"/>
      <c r="U42" s="72"/>
      <c r="V42" s="72"/>
      <c r="W42" s="72"/>
      <c r="X42" s="72"/>
      <c r="Y42" s="72"/>
      <c r="Z42" s="72"/>
    </row>
    <row r="43" spans="1:26" ht="18.75" customHeight="1">
      <c r="A43" s="322"/>
      <c r="B43" s="325"/>
      <c r="C43" s="60">
        <v>25</v>
      </c>
      <c r="D43" s="46" t="s">
        <v>60</v>
      </c>
      <c r="E43" s="47"/>
      <c r="F43" s="47"/>
      <c r="G43" s="47"/>
      <c r="H43" s="292"/>
      <c r="I43" s="293"/>
      <c r="J43" s="293"/>
      <c r="K43" s="294"/>
      <c r="L43" s="72"/>
      <c r="M43" s="72"/>
      <c r="N43" s="72"/>
      <c r="O43" s="72"/>
      <c r="P43" s="72"/>
      <c r="Q43" s="72"/>
      <c r="R43" s="72"/>
      <c r="S43" s="72"/>
      <c r="T43" s="72"/>
      <c r="U43" s="72"/>
      <c r="V43" s="72"/>
      <c r="W43" s="72"/>
      <c r="X43" s="72"/>
      <c r="Y43" s="72"/>
      <c r="Z43" s="72"/>
    </row>
    <row r="44" spans="1:26" ht="18.75" customHeight="1">
      <c r="A44" s="322"/>
      <c r="B44" s="325"/>
      <c r="C44" s="60">
        <v>26</v>
      </c>
      <c r="D44" s="46" t="s">
        <v>61</v>
      </c>
      <c r="E44" s="47"/>
      <c r="F44" s="47"/>
      <c r="G44" s="47"/>
      <c r="H44" s="292"/>
      <c r="I44" s="293"/>
      <c r="J44" s="293"/>
      <c r="K44" s="294"/>
      <c r="L44" s="72"/>
      <c r="M44" s="72"/>
      <c r="N44" s="72"/>
      <c r="O44" s="72"/>
      <c r="P44" s="72"/>
      <c r="Q44" s="72"/>
      <c r="R44" s="72"/>
      <c r="S44" s="72"/>
      <c r="T44" s="72"/>
      <c r="U44" s="72"/>
      <c r="V44" s="72"/>
      <c r="W44" s="72"/>
      <c r="X44" s="72"/>
      <c r="Y44" s="72"/>
      <c r="Z44" s="72"/>
    </row>
    <row r="45" spans="1:26" ht="18.75" customHeight="1">
      <c r="A45" s="322"/>
      <c r="B45" s="325"/>
      <c r="C45" s="60">
        <v>27</v>
      </c>
      <c r="D45" s="46" t="s">
        <v>62</v>
      </c>
      <c r="E45" s="47"/>
      <c r="F45" s="47"/>
      <c r="G45" s="47"/>
      <c r="H45" s="292"/>
      <c r="I45" s="293"/>
      <c r="J45" s="293"/>
      <c r="K45" s="294"/>
      <c r="L45" s="72"/>
      <c r="M45" s="72"/>
      <c r="N45" s="72"/>
      <c r="O45" s="72"/>
      <c r="P45" s="72"/>
      <c r="Q45" s="72"/>
      <c r="R45" s="72"/>
      <c r="S45" s="72"/>
      <c r="T45" s="72"/>
      <c r="U45" s="72"/>
      <c r="V45" s="72"/>
      <c r="W45" s="72"/>
      <c r="X45" s="72"/>
      <c r="Y45" s="72"/>
      <c r="Z45" s="72"/>
    </row>
    <row r="46" spans="1:26" ht="18.75" customHeight="1">
      <c r="A46" s="322"/>
      <c r="B46" s="325"/>
      <c r="C46" s="60">
        <v>28</v>
      </c>
      <c r="D46" s="46" t="s">
        <v>63</v>
      </c>
      <c r="E46" s="47"/>
      <c r="F46" s="47"/>
      <c r="G46" s="47"/>
      <c r="H46" s="292"/>
      <c r="I46" s="293"/>
      <c r="J46" s="293"/>
      <c r="K46" s="294"/>
      <c r="L46" s="72"/>
      <c r="M46" s="72"/>
      <c r="N46" s="72"/>
      <c r="O46" s="72"/>
      <c r="P46" s="72"/>
      <c r="Q46" s="72"/>
      <c r="R46" s="72"/>
      <c r="S46" s="72"/>
      <c r="T46" s="72"/>
      <c r="U46" s="72"/>
      <c r="V46" s="72"/>
      <c r="W46" s="72"/>
      <c r="X46" s="72"/>
      <c r="Y46" s="72"/>
      <c r="Z46" s="72"/>
    </row>
    <row r="47" spans="1:26" ht="32.25" customHeight="1">
      <c r="A47" s="322"/>
      <c r="B47" s="326"/>
      <c r="C47" s="60">
        <v>29</v>
      </c>
      <c r="D47" s="46" t="s">
        <v>64</v>
      </c>
      <c r="E47" s="47"/>
      <c r="F47" s="47"/>
      <c r="G47" s="47"/>
      <c r="H47" s="279"/>
      <c r="I47" s="280"/>
      <c r="J47" s="280"/>
      <c r="K47" s="281"/>
      <c r="L47" s="72"/>
      <c r="M47" s="72"/>
      <c r="N47" s="72"/>
      <c r="O47" s="72"/>
      <c r="P47" s="72"/>
      <c r="Q47" s="72"/>
      <c r="R47" s="72"/>
      <c r="S47" s="72"/>
      <c r="T47" s="72"/>
      <c r="U47" s="72"/>
      <c r="V47" s="72"/>
      <c r="W47" s="72"/>
      <c r="X47" s="72"/>
      <c r="Y47" s="72"/>
      <c r="Z47" s="72"/>
    </row>
    <row r="48" spans="1:26" ht="62.25" customHeight="1">
      <c r="A48" s="322"/>
      <c r="B48" s="360" t="s">
        <v>145</v>
      </c>
      <c r="C48" s="283"/>
      <c r="D48" s="283"/>
      <c r="E48" s="283"/>
      <c r="F48" s="283"/>
      <c r="G48" s="283"/>
      <c r="H48" s="283"/>
      <c r="I48" s="283"/>
      <c r="J48" s="283"/>
      <c r="K48" s="284"/>
      <c r="L48" s="73"/>
      <c r="M48" s="73"/>
      <c r="N48" s="73"/>
      <c r="O48" s="73"/>
      <c r="P48" s="73"/>
      <c r="Q48" s="73"/>
      <c r="R48" s="73"/>
      <c r="S48" s="73"/>
      <c r="T48" s="73"/>
      <c r="U48" s="73"/>
      <c r="V48" s="73"/>
      <c r="W48" s="73"/>
      <c r="X48" s="73"/>
      <c r="Y48" s="73"/>
      <c r="Z48" s="73"/>
    </row>
    <row r="49" spans="1:26" ht="72" customHeight="1">
      <c r="A49" s="322"/>
      <c r="B49" s="327" t="s">
        <v>68</v>
      </c>
      <c r="C49" s="60">
        <v>30</v>
      </c>
      <c r="D49" s="76" t="s">
        <v>146</v>
      </c>
      <c r="E49" s="47"/>
      <c r="F49" s="77"/>
      <c r="G49" s="78"/>
      <c r="H49" s="361" t="s">
        <v>70</v>
      </c>
      <c r="I49" s="283"/>
      <c r="J49" s="283"/>
      <c r="K49" s="284"/>
      <c r="L49" s="79"/>
      <c r="M49" s="79"/>
      <c r="N49" s="79"/>
      <c r="O49" s="79"/>
      <c r="P49" s="79"/>
      <c r="Q49" s="79"/>
      <c r="R49" s="79"/>
      <c r="S49" s="79"/>
      <c r="T49" s="79"/>
      <c r="U49" s="79"/>
      <c r="V49" s="79"/>
      <c r="W49" s="79"/>
      <c r="X49" s="79"/>
      <c r="Y49" s="79"/>
      <c r="Z49" s="79"/>
    </row>
    <row r="50" spans="1:26" ht="33.75" customHeight="1">
      <c r="A50" s="322"/>
      <c r="B50" s="325"/>
      <c r="C50" s="335">
        <v>31</v>
      </c>
      <c r="D50" s="362" t="s">
        <v>147</v>
      </c>
      <c r="E50" s="80" t="s">
        <v>72</v>
      </c>
      <c r="F50" s="56"/>
      <c r="G50" s="56"/>
      <c r="H50" s="363" t="s">
        <v>148</v>
      </c>
      <c r="I50" s="277"/>
      <c r="J50" s="277"/>
      <c r="K50" s="278"/>
      <c r="L50" s="81"/>
      <c r="M50" s="81"/>
      <c r="N50" s="81"/>
      <c r="O50" s="81"/>
      <c r="P50" s="81"/>
      <c r="Q50" s="81"/>
      <c r="R50" s="81"/>
      <c r="S50" s="81"/>
      <c r="T50" s="81"/>
      <c r="U50" s="81"/>
      <c r="V50" s="81"/>
      <c r="W50" s="81"/>
      <c r="X50" s="81"/>
      <c r="Y50" s="81"/>
      <c r="Z50" s="81"/>
    </row>
    <row r="51" spans="1:26" ht="33.75" customHeight="1">
      <c r="A51" s="322"/>
      <c r="B51" s="325"/>
      <c r="C51" s="266"/>
      <c r="D51" s="266"/>
      <c r="E51" s="80" t="s">
        <v>74</v>
      </c>
      <c r="F51" s="56"/>
      <c r="G51" s="56"/>
      <c r="H51" s="292"/>
      <c r="I51" s="293"/>
      <c r="J51" s="293"/>
      <c r="K51" s="294"/>
      <c r="L51" s="81"/>
      <c r="M51" s="81"/>
      <c r="N51" s="81"/>
      <c r="O51" s="81"/>
      <c r="P51" s="81"/>
      <c r="Q51" s="81"/>
      <c r="R51" s="81"/>
      <c r="S51" s="81"/>
      <c r="T51" s="81"/>
      <c r="U51" s="81"/>
      <c r="V51" s="81"/>
      <c r="W51" s="81"/>
      <c r="X51" s="81"/>
      <c r="Y51" s="81"/>
      <c r="Z51" s="81"/>
    </row>
    <row r="52" spans="1:26" ht="33.75" customHeight="1">
      <c r="A52" s="322"/>
      <c r="B52" s="325"/>
      <c r="C52" s="266"/>
      <c r="D52" s="266"/>
      <c r="E52" s="80" t="s">
        <v>75</v>
      </c>
      <c r="F52" s="56"/>
      <c r="G52" s="56"/>
      <c r="H52" s="292"/>
      <c r="I52" s="293"/>
      <c r="J52" s="293"/>
      <c r="K52" s="294"/>
      <c r="L52" s="81"/>
      <c r="M52" s="81"/>
      <c r="N52" s="81"/>
      <c r="O52" s="81"/>
      <c r="P52" s="81"/>
      <c r="Q52" s="81"/>
      <c r="R52" s="81"/>
      <c r="S52" s="81"/>
      <c r="T52" s="81"/>
      <c r="U52" s="81"/>
      <c r="V52" s="81"/>
      <c r="W52" s="81"/>
      <c r="X52" s="81"/>
      <c r="Y52" s="81"/>
      <c r="Z52" s="81"/>
    </row>
    <row r="53" spans="1:26" ht="33.75" customHeight="1">
      <c r="A53" s="322"/>
      <c r="B53" s="325"/>
      <c r="C53" s="267"/>
      <c r="D53" s="267"/>
      <c r="E53" s="80" t="s">
        <v>76</v>
      </c>
      <c r="F53" s="56"/>
      <c r="G53" s="56"/>
      <c r="H53" s="292"/>
      <c r="I53" s="293"/>
      <c r="J53" s="293"/>
      <c r="K53" s="294"/>
      <c r="L53" s="81"/>
      <c r="M53" s="81"/>
      <c r="N53" s="81"/>
      <c r="O53" s="81"/>
      <c r="P53" s="81"/>
      <c r="Q53" s="81"/>
      <c r="R53" s="81"/>
      <c r="S53" s="81"/>
      <c r="T53" s="81"/>
      <c r="U53" s="81"/>
      <c r="V53" s="81"/>
      <c r="W53" s="81"/>
      <c r="X53" s="81"/>
      <c r="Y53" s="81"/>
      <c r="Z53" s="81"/>
    </row>
    <row r="54" spans="1:26" ht="19.5" customHeight="1">
      <c r="A54" s="322"/>
      <c r="B54" s="325"/>
      <c r="C54" s="60">
        <v>32</v>
      </c>
      <c r="D54" s="76" t="s">
        <v>77</v>
      </c>
      <c r="E54" s="82"/>
      <c r="F54" s="56"/>
      <c r="G54" s="56"/>
      <c r="H54" s="292"/>
      <c r="I54" s="293"/>
      <c r="J54" s="293"/>
      <c r="K54" s="294"/>
      <c r="L54" s="81"/>
      <c r="M54" s="81"/>
      <c r="N54" s="81"/>
      <c r="O54" s="81"/>
      <c r="P54" s="81"/>
      <c r="Q54" s="81"/>
      <c r="R54" s="81"/>
      <c r="S54" s="81"/>
      <c r="T54" s="81"/>
      <c r="U54" s="81"/>
      <c r="V54" s="81"/>
      <c r="W54" s="81"/>
      <c r="X54" s="81"/>
      <c r="Y54" s="81"/>
      <c r="Z54" s="81"/>
    </row>
    <row r="55" spans="1:26" ht="19.5" customHeight="1">
      <c r="A55" s="322"/>
      <c r="B55" s="325"/>
      <c r="C55" s="60">
        <v>33</v>
      </c>
      <c r="D55" s="76" t="s">
        <v>78</v>
      </c>
      <c r="E55" s="82"/>
      <c r="F55" s="56"/>
      <c r="G55" s="56"/>
      <c r="H55" s="292"/>
      <c r="I55" s="293"/>
      <c r="J55" s="293"/>
      <c r="K55" s="294"/>
      <c r="L55" s="81"/>
      <c r="M55" s="81"/>
      <c r="N55" s="81"/>
      <c r="O55" s="81"/>
      <c r="P55" s="81"/>
      <c r="Q55" s="81"/>
      <c r="R55" s="81"/>
      <c r="S55" s="81"/>
      <c r="T55" s="81"/>
      <c r="U55" s="81"/>
      <c r="V55" s="81"/>
      <c r="W55" s="81"/>
      <c r="X55" s="81"/>
      <c r="Y55" s="81"/>
      <c r="Z55" s="81"/>
    </row>
    <row r="56" spans="1:26" ht="19.5" customHeight="1">
      <c r="A56" s="322"/>
      <c r="B56" s="325"/>
      <c r="C56" s="60">
        <v>34</v>
      </c>
      <c r="D56" s="76" t="s">
        <v>79</v>
      </c>
      <c r="E56" s="82"/>
      <c r="F56" s="56"/>
      <c r="G56" s="56"/>
      <c r="H56" s="292"/>
      <c r="I56" s="293"/>
      <c r="J56" s="293"/>
      <c r="K56" s="294"/>
      <c r="L56" s="81"/>
      <c r="M56" s="81"/>
      <c r="N56" s="81"/>
      <c r="O56" s="81"/>
      <c r="P56" s="81"/>
      <c r="Q56" s="81"/>
      <c r="R56" s="81"/>
      <c r="S56" s="81"/>
      <c r="T56" s="81"/>
      <c r="U56" s="81"/>
      <c r="V56" s="81"/>
      <c r="W56" s="81"/>
      <c r="X56" s="81"/>
      <c r="Y56" s="81"/>
      <c r="Z56" s="81"/>
    </row>
    <row r="57" spans="1:26" ht="21.75" customHeight="1">
      <c r="A57" s="322"/>
      <c r="B57" s="326"/>
      <c r="C57" s="60">
        <v>35</v>
      </c>
      <c r="D57" s="76" t="s">
        <v>80</v>
      </c>
      <c r="E57" s="82"/>
      <c r="F57" s="56"/>
      <c r="G57" s="56"/>
      <c r="H57" s="279"/>
      <c r="I57" s="280"/>
      <c r="J57" s="280"/>
      <c r="K57" s="281"/>
      <c r="L57" s="81"/>
      <c r="M57" s="81"/>
      <c r="N57" s="81"/>
      <c r="O57" s="81"/>
      <c r="P57" s="81"/>
      <c r="Q57" s="81"/>
      <c r="R57" s="81"/>
      <c r="S57" s="81"/>
      <c r="T57" s="81"/>
      <c r="U57" s="81"/>
      <c r="V57" s="81"/>
      <c r="W57" s="81"/>
      <c r="X57" s="81"/>
      <c r="Y57" s="81"/>
      <c r="Z57" s="81"/>
    </row>
    <row r="58" spans="1:26" ht="58.5" customHeight="1">
      <c r="A58" s="323"/>
      <c r="B58" s="360" t="s">
        <v>149</v>
      </c>
      <c r="C58" s="283"/>
      <c r="D58" s="283"/>
      <c r="E58" s="283"/>
      <c r="F58" s="283"/>
      <c r="G58" s="283"/>
      <c r="H58" s="283"/>
      <c r="I58" s="283"/>
      <c r="J58" s="283"/>
      <c r="K58" s="284"/>
      <c r="L58" s="75"/>
      <c r="M58" s="75"/>
      <c r="N58" s="75"/>
      <c r="O58" s="75"/>
      <c r="P58" s="75"/>
      <c r="Q58" s="75"/>
      <c r="R58" s="75"/>
      <c r="S58" s="75"/>
      <c r="T58" s="75"/>
      <c r="U58" s="75"/>
      <c r="V58" s="75"/>
      <c r="W58" s="75"/>
      <c r="X58" s="75"/>
      <c r="Y58" s="75"/>
      <c r="Z58" s="75"/>
    </row>
    <row r="59" spans="1:26" ht="82.5" customHeight="1">
      <c r="A59" s="364" t="s">
        <v>82</v>
      </c>
      <c r="B59" s="83" t="s">
        <v>121</v>
      </c>
      <c r="C59" s="60">
        <v>36</v>
      </c>
      <c r="D59" s="46" t="s">
        <v>150</v>
      </c>
      <c r="E59" s="47"/>
      <c r="F59" s="78"/>
      <c r="G59" s="78"/>
      <c r="H59" s="355" t="s">
        <v>151</v>
      </c>
      <c r="I59" s="283"/>
      <c r="J59" s="283"/>
      <c r="K59" s="284"/>
      <c r="L59" s="84"/>
      <c r="M59" s="84"/>
      <c r="N59" s="84"/>
      <c r="O59" s="84"/>
      <c r="P59" s="84"/>
      <c r="Q59" s="84"/>
      <c r="R59" s="84"/>
      <c r="S59" s="84"/>
      <c r="T59" s="84"/>
      <c r="U59" s="84"/>
      <c r="V59" s="84"/>
      <c r="W59" s="84"/>
      <c r="X59" s="84"/>
      <c r="Y59" s="84"/>
      <c r="Z59" s="84"/>
    </row>
    <row r="60" spans="1:26" ht="138" customHeight="1">
      <c r="A60" s="323"/>
      <c r="B60" s="85" t="s">
        <v>86</v>
      </c>
      <c r="C60" s="60">
        <v>37</v>
      </c>
      <c r="D60" s="86" t="s">
        <v>87</v>
      </c>
      <c r="E60" s="55"/>
      <c r="F60" s="55"/>
      <c r="G60" s="55"/>
      <c r="H60" s="356" t="s">
        <v>152</v>
      </c>
      <c r="I60" s="283"/>
      <c r="J60" s="283"/>
      <c r="K60" s="284"/>
      <c r="L60" s="87"/>
      <c r="M60" s="87"/>
      <c r="N60" s="87"/>
      <c r="O60" s="87"/>
      <c r="P60" s="87"/>
      <c r="Q60" s="87"/>
      <c r="R60" s="87"/>
      <c r="S60" s="87"/>
      <c r="T60" s="87"/>
      <c r="U60" s="87"/>
      <c r="V60" s="87"/>
      <c r="W60" s="87"/>
      <c r="X60" s="87"/>
      <c r="Y60" s="87"/>
      <c r="Z60" s="87"/>
    </row>
    <row r="61" spans="1:26" ht="81" customHeight="1">
      <c r="A61" s="357" t="s">
        <v>153</v>
      </c>
      <c r="B61" s="283"/>
      <c r="C61" s="283"/>
      <c r="D61" s="283"/>
      <c r="E61" s="283"/>
      <c r="F61" s="283"/>
      <c r="G61" s="283"/>
      <c r="H61" s="283"/>
      <c r="I61" s="283"/>
      <c r="J61" s="283"/>
      <c r="K61" s="284"/>
      <c r="L61" s="73"/>
      <c r="M61" s="73"/>
      <c r="N61" s="73"/>
      <c r="O61" s="73"/>
      <c r="P61" s="73"/>
      <c r="Q61" s="73"/>
      <c r="R61" s="73"/>
      <c r="S61" s="73"/>
      <c r="T61" s="73"/>
      <c r="U61" s="73"/>
      <c r="V61" s="73"/>
      <c r="W61" s="73"/>
      <c r="X61" s="73"/>
      <c r="Y61" s="73"/>
      <c r="Z61" s="73"/>
    </row>
    <row r="62" spans="1:26" ht="67.5" customHeight="1">
      <c r="A62" s="365" t="s">
        <v>90</v>
      </c>
      <c r="B62" s="88" t="s">
        <v>91</v>
      </c>
      <c r="C62" s="89">
        <v>38</v>
      </c>
      <c r="D62" s="90"/>
      <c r="E62" s="90"/>
      <c r="F62" s="90"/>
      <c r="G62" s="91"/>
      <c r="H62" s="358" t="s">
        <v>154</v>
      </c>
      <c r="I62" s="277"/>
      <c r="J62" s="277"/>
      <c r="K62" s="278"/>
      <c r="L62" s="92"/>
      <c r="M62" s="92"/>
      <c r="N62" s="92"/>
      <c r="O62" s="92"/>
      <c r="P62" s="92"/>
      <c r="Q62" s="92"/>
      <c r="R62" s="92"/>
      <c r="S62" s="92"/>
      <c r="T62" s="92"/>
      <c r="U62" s="92"/>
      <c r="V62" s="92"/>
      <c r="W62" s="92"/>
      <c r="X62" s="92"/>
      <c r="Y62" s="92"/>
      <c r="Z62" s="92"/>
    </row>
    <row r="63" spans="1:26" ht="67.5" customHeight="1">
      <c r="A63" s="322"/>
      <c r="B63" s="93" t="s">
        <v>93</v>
      </c>
      <c r="C63" s="94">
        <v>39</v>
      </c>
      <c r="D63" s="95"/>
      <c r="E63" s="95"/>
      <c r="F63" s="95"/>
      <c r="G63" s="96"/>
      <c r="H63" s="292"/>
      <c r="I63" s="293"/>
      <c r="J63" s="293"/>
      <c r="K63" s="294"/>
      <c r="L63" s="92"/>
      <c r="M63" s="92"/>
      <c r="N63" s="92"/>
      <c r="O63" s="92"/>
      <c r="P63" s="92"/>
      <c r="Q63" s="92"/>
      <c r="R63" s="92"/>
      <c r="S63" s="92"/>
      <c r="T63" s="92"/>
      <c r="U63" s="92"/>
      <c r="V63" s="92"/>
      <c r="W63" s="92"/>
      <c r="X63" s="92"/>
      <c r="Y63" s="92"/>
      <c r="Z63" s="92"/>
    </row>
    <row r="64" spans="1:26" ht="67.5" customHeight="1">
      <c r="A64" s="323"/>
      <c r="B64" s="97" t="s">
        <v>68</v>
      </c>
      <c r="C64" s="98">
        <v>40</v>
      </c>
      <c r="D64" s="99"/>
      <c r="E64" s="99"/>
      <c r="F64" s="99"/>
      <c r="G64" s="100"/>
      <c r="H64" s="279"/>
      <c r="I64" s="280"/>
      <c r="J64" s="280"/>
      <c r="K64" s="281"/>
      <c r="L64" s="92"/>
      <c r="M64" s="92"/>
      <c r="N64" s="92"/>
      <c r="O64" s="92"/>
      <c r="P64" s="92"/>
      <c r="Q64" s="92"/>
      <c r="R64" s="92"/>
      <c r="S64" s="92"/>
      <c r="T64" s="92"/>
      <c r="U64" s="92"/>
      <c r="V64" s="92"/>
      <c r="W64" s="92"/>
      <c r="X64" s="92"/>
      <c r="Y64" s="92"/>
      <c r="Z64" s="92"/>
    </row>
    <row r="65" spans="1:26" ht="94.5" customHeight="1">
      <c r="A65" s="359" t="s">
        <v>155</v>
      </c>
      <c r="B65" s="283"/>
      <c r="C65" s="283"/>
      <c r="D65" s="283"/>
      <c r="E65" s="283"/>
      <c r="F65" s="283"/>
      <c r="G65" s="283"/>
      <c r="H65" s="283"/>
      <c r="I65" s="283"/>
      <c r="J65" s="283"/>
      <c r="K65" s="284"/>
      <c r="L65" s="101"/>
      <c r="M65" s="101"/>
      <c r="N65" s="101"/>
      <c r="O65" s="101"/>
      <c r="P65" s="101"/>
      <c r="Q65" s="101"/>
      <c r="R65" s="101"/>
      <c r="S65" s="101"/>
      <c r="T65" s="101"/>
      <c r="U65" s="101"/>
      <c r="V65" s="101"/>
      <c r="W65" s="101"/>
      <c r="X65" s="101"/>
      <c r="Y65" s="101"/>
      <c r="Z65" s="101"/>
    </row>
  </sheetData>
  <mergeCells count="46">
    <mergeCell ref="H60:K60"/>
    <mergeCell ref="A61:K61"/>
    <mergeCell ref="H62:K64"/>
    <mergeCell ref="A65:K65"/>
    <mergeCell ref="H39:K47"/>
    <mergeCell ref="B48:K48"/>
    <mergeCell ref="H49:K49"/>
    <mergeCell ref="C50:C53"/>
    <mergeCell ref="D50:D53"/>
    <mergeCell ref="H50:K57"/>
    <mergeCell ref="B58:K58"/>
    <mergeCell ref="A59:A60"/>
    <mergeCell ref="A62:A64"/>
    <mergeCell ref="H26:K27"/>
    <mergeCell ref="A28:K28"/>
    <mergeCell ref="H29:K37"/>
    <mergeCell ref="B38:K38"/>
    <mergeCell ref="H59:K59"/>
    <mergeCell ref="I15:K19"/>
    <mergeCell ref="C18:D18"/>
    <mergeCell ref="H18:H19"/>
    <mergeCell ref="E20:K22"/>
    <mergeCell ref="E23:G23"/>
    <mergeCell ref="H23:K25"/>
    <mergeCell ref="E24:G24"/>
    <mergeCell ref="A29:A58"/>
    <mergeCell ref="B29:B37"/>
    <mergeCell ref="B39:B47"/>
    <mergeCell ref="B49:B57"/>
    <mergeCell ref="A1:K1"/>
    <mergeCell ref="A2:G3"/>
    <mergeCell ref="H2:K2"/>
    <mergeCell ref="H3:I3"/>
    <mergeCell ref="A5:A12"/>
    <mergeCell ref="B5:B12"/>
    <mergeCell ref="C5:C12"/>
    <mergeCell ref="C20:C22"/>
    <mergeCell ref="D20:D22"/>
    <mergeCell ref="H5:K12"/>
    <mergeCell ref="A13:K13"/>
    <mergeCell ref="I14:K14"/>
    <mergeCell ref="B15:B19"/>
    <mergeCell ref="B20:B22"/>
    <mergeCell ref="A15:A27"/>
    <mergeCell ref="B23:B25"/>
    <mergeCell ref="B26:B27"/>
  </mergeCells>
  <conditionalFormatting sqref="E29:G37 E39:G47">
    <cfRule type="cellIs" dxfId="59" priority="1" operator="lessThanOrEqual">
      <formula>1</formula>
    </cfRule>
  </conditionalFormatting>
  <conditionalFormatting sqref="E29:G37 E39:G47">
    <cfRule type="cellIs" dxfId="58" priority="2" operator="equal">
      <formula>2</formula>
    </cfRule>
  </conditionalFormatting>
  <conditionalFormatting sqref="E29:G37 E39:G47">
    <cfRule type="cellIs" dxfId="57" priority="3" operator="equal">
      <formula>3</formula>
    </cfRule>
  </conditionalFormatting>
  <conditionalFormatting sqref="F50:G57">
    <cfRule type="cellIs" dxfId="56" priority="4" operator="lessThanOrEqual">
      <formula>1</formula>
    </cfRule>
  </conditionalFormatting>
  <conditionalFormatting sqref="F50:G57">
    <cfRule type="cellIs" dxfId="55" priority="5" operator="equal">
      <formula>2</formula>
    </cfRule>
  </conditionalFormatting>
  <conditionalFormatting sqref="F50:G57">
    <cfRule type="cellIs" dxfId="54" priority="6" operator="equal">
      <formula>3</formula>
    </cfRule>
  </conditionalFormatting>
  <conditionalFormatting sqref="E23:E24">
    <cfRule type="cellIs" dxfId="53" priority="7" operator="lessThanOrEqual">
      <formula>1</formula>
    </cfRule>
  </conditionalFormatting>
  <conditionalFormatting sqref="E23:E24">
    <cfRule type="cellIs" dxfId="52" priority="8" operator="equal">
      <formula>2</formula>
    </cfRule>
  </conditionalFormatting>
  <conditionalFormatting sqref="E23:E24">
    <cfRule type="cellIs" dxfId="51" priority="9" operator="equal">
      <formula>3</formula>
    </cfRule>
  </conditionalFormatting>
  <conditionalFormatting sqref="E59">
    <cfRule type="cellIs" dxfId="50" priority="10" operator="lessThanOrEqual">
      <formula>1</formula>
    </cfRule>
  </conditionalFormatting>
  <conditionalFormatting sqref="E59">
    <cfRule type="cellIs" dxfId="49" priority="11" operator="equal">
      <formula>2</formula>
    </cfRule>
  </conditionalFormatting>
  <conditionalFormatting sqref="E59">
    <cfRule type="cellIs" dxfId="48" priority="12" operator="equal">
      <formula>3</formula>
    </cfRule>
  </conditionalFormatting>
  <hyperlinks>
    <hyperlink ref="H5" r:id="rId1" location="gid=0" xr:uid="{00000000-0004-0000-0200-000000000000}"/>
    <hyperlink ref="H23" r:id="rId2" location="gid=0" xr:uid="{00000000-0004-0000-0200-000001000000}"/>
    <hyperlink ref="H49" r:id="rId3" xr:uid="{00000000-0004-0000-0200-000002000000}"/>
    <hyperlink ref="H59" r:id="rId4" location="gid=0" xr:uid="{00000000-0004-0000-0200-000003000000}"/>
  </hyperlink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60"/>
  <sheetViews>
    <sheetView workbookViewId="0">
      <pane ySplit="3" topLeftCell="A4" activePane="bottomLeft" state="frozen"/>
      <selection pane="bottomLeft" activeCell="B5" sqref="B5"/>
    </sheetView>
  </sheetViews>
  <sheetFormatPr baseColWidth="10" defaultColWidth="14.5" defaultRowHeight="15" customHeight="1"/>
  <cols>
    <col min="1" max="1" width="8.6640625" customWidth="1"/>
    <col min="2" max="2" width="10.6640625" customWidth="1"/>
    <col min="3" max="3" width="3.6640625" customWidth="1"/>
    <col min="4" max="4" width="54" customWidth="1"/>
    <col min="5" max="6" width="8.5" customWidth="1"/>
    <col min="7" max="7" width="9.33203125" customWidth="1"/>
    <col min="8" max="8" width="10.6640625" customWidth="1"/>
    <col min="9" max="9" width="10.5" customWidth="1"/>
    <col min="10" max="10" width="10.1640625" customWidth="1"/>
    <col min="11" max="11" width="13.5" customWidth="1"/>
    <col min="12" max="12" width="8.6640625" customWidth="1"/>
  </cols>
  <sheetData>
    <row r="1" spans="1:12">
      <c r="A1" s="397" t="s">
        <v>1</v>
      </c>
      <c r="B1" s="398"/>
      <c r="C1" s="398"/>
      <c r="D1" s="398"/>
      <c r="E1" s="398"/>
      <c r="F1" s="398"/>
      <c r="G1" s="398"/>
      <c r="H1" s="399" t="s">
        <v>2</v>
      </c>
      <c r="I1" s="353"/>
      <c r="J1" s="353"/>
      <c r="K1" s="400"/>
      <c r="L1" s="401" t="s">
        <v>156</v>
      </c>
    </row>
    <row r="2" spans="1:12" ht="32">
      <c r="A2" s="326"/>
      <c r="B2" s="318"/>
      <c r="C2" s="318"/>
      <c r="D2" s="318"/>
      <c r="E2" s="318"/>
      <c r="F2" s="318"/>
      <c r="G2" s="318"/>
      <c r="H2" s="402" t="s">
        <v>3</v>
      </c>
      <c r="I2" s="354"/>
      <c r="J2" s="102" t="s">
        <v>4</v>
      </c>
      <c r="K2" s="103" t="s">
        <v>5</v>
      </c>
      <c r="L2" s="388"/>
    </row>
    <row r="3" spans="1:12" ht="30">
      <c r="A3" s="104" t="s">
        <v>6</v>
      </c>
      <c r="B3" s="105" t="s">
        <v>7</v>
      </c>
      <c r="C3" s="106" t="s">
        <v>8</v>
      </c>
      <c r="D3" s="107" t="s">
        <v>9</v>
      </c>
      <c r="E3" s="108" t="s">
        <v>157</v>
      </c>
      <c r="F3" s="106" t="s">
        <v>158</v>
      </c>
      <c r="G3" s="106" t="s">
        <v>159</v>
      </c>
      <c r="H3" s="109">
        <v>0</v>
      </c>
      <c r="I3" s="110">
        <v>1</v>
      </c>
      <c r="J3" s="111">
        <v>2</v>
      </c>
      <c r="K3" s="112">
        <v>3</v>
      </c>
      <c r="L3" s="389"/>
    </row>
    <row r="4" spans="1:12" ht="36" customHeight="1">
      <c r="A4" s="403" t="s">
        <v>27</v>
      </c>
      <c r="B4" s="395" t="s">
        <v>28</v>
      </c>
      <c r="C4" s="113">
        <v>1</v>
      </c>
      <c r="D4" s="114" t="s">
        <v>29</v>
      </c>
      <c r="E4" s="115"/>
      <c r="F4" s="116"/>
      <c r="G4" s="116"/>
      <c r="H4" s="393" t="str">
        <f>HYPERLINK("https://docs.google.com/spreadsheets/d/1Ijv28_dqJnsotVJSUn6Xt8Es6RJEaFiQ-icpPAp4xdI/edit?usp=sharing","PBIS Scoring Guide")</f>
        <v>PBIS Scoring Guide</v>
      </c>
      <c r="I4" s="274"/>
      <c r="J4" s="274"/>
      <c r="K4" s="275"/>
      <c r="L4" s="117">
        <f t="shared" ref="L4:L6" si="0">SUM(E4:G4)</f>
        <v>0</v>
      </c>
    </row>
    <row r="5" spans="1:12" ht="36" customHeight="1">
      <c r="A5" s="394"/>
      <c r="B5" s="388"/>
      <c r="C5" s="118">
        <v>2</v>
      </c>
      <c r="D5" s="114" t="s">
        <v>31</v>
      </c>
      <c r="E5" s="115"/>
      <c r="F5" s="119"/>
      <c r="G5" s="119"/>
      <c r="H5" s="394"/>
      <c r="I5" s="293"/>
      <c r="J5" s="293"/>
      <c r="K5" s="380"/>
      <c r="L5" s="120">
        <f t="shared" si="0"/>
        <v>0</v>
      </c>
    </row>
    <row r="6" spans="1:12" ht="36.75" customHeight="1">
      <c r="A6" s="394"/>
      <c r="B6" s="388"/>
      <c r="C6" s="121">
        <v>3</v>
      </c>
      <c r="D6" s="114" t="s">
        <v>32</v>
      </c>
      <c r="E6" s="115"/>
      <c r="F6" s="119"/>
      <c r="G6" s="119"/>
      <c r="H6" s="394"/>
      <c r="I6" s="293"/>
      <c r="J6" s="293"/>
      <c r="K6" s="380"/>
      <c r="L6" s="120">
        <f t="shared" si="0"/>
        <v>0</v>
      </c>
    </row>
    <row r="7" spans="1:12" ht="22.5" customHeight="1">
      <c r="A7" s="394"/>
      <c r="B7" s="389"/>
      <c r="C7" s="121"/>
      <c r="D7" s="122" t="s">
        <v>160</v>
      </c>
      <c r="E7" s="119"/>
      <c r="F7" s="123"/>
      <c r="G7" s="124"/>
      <c r="H7" s="329"/>
      <c r="I7" s="318"/>
      <c r="J7" s="318"/>
      <c r="K7" s="350"/>
      <c r="L7" s="125"/>
    </row>
    <row r="8" spans="1:12" ht="33" customHeight="1">
      <c r="A8" s="394"/>
      <c r="B8" s="395" t="s">
        <v>37</v>
      </c>
      <c r="C8" s="126">
        <v>4</v>
      </c>
      <c r="D8" s="127" t="s">
        <v>161</v>
      </c>
      <c r="E8" s="128"/>
      <c r="F8" s="128"/>
      <c r="G8" s="128"/>
      <c r="H8" s="393" t="str">
        <f>HYPERLINK("https://docs.google.com/spreadsheets/d/1NqPdJFiSSRfL_449aUOvq2Bp6DCgG294UxwBBDOeiPc/edit?usp=sharing","TSS Scoring Guide")</f>
        <v>TSS Scoring Guide</v>
      </c>
      <c r="I8" s="274"/>
      <c r="J8" s="274"/>
      <c r="K8" s="275"/>
      <c r="L8" s="408">
        <f>SUM(E8:G8)</f>
        <v>0</v>
      </c>
    </row>
    <row r="9" spans="1:12" ht="22.5" customHeight="1">
      <c r="A9" s="394"/>
      <c r="B9" s="388"/>
      <c r="C9" s="118"/>
      <c r="D9" s="129" t="str">
        <f>HYPERLINK("https://docs.google.com/forms/d/e/1FAIpQLSeZ7BdafAHW8pdTlcYsyQTkpjuRxpB6IvXO-WbQuGcDyrheLw/viewform?usp=sf_link","TSS Staff Survey LINK")</f>
        <v>TSS Staff Survey LINK</v>
      </c>
      <c r="E9" s="396" t="str">
        <f>HYPERLINK("https://docs.google.com/forms/d/1u1hRjAj0KOY4vE4supjtEsZigUlX3Vr3unlkHB2UTI4/edit?usp=sharing","Responses LINK")</f>
        <v>Responses LINK</v>
      </c>
      <c r="F9" s="347"/>
      <c r="G9" s="348"/>
      <c r="H9" s="394"/>
      <c r="I9" s="293"/>
      <c r="J9" s="293"/>
      <c r="K9" s="380"/>
      <c r="L9" s="322"/>
    </row>
    <row r="10" spans="1:12" ht="22.5" customHeight="1">
      <c r="A10" s="394"/>
      <c r="B10" s="389"/>
      <c r="C10" s="130"/>
      <c r="D10" s="131" t="str">
        <f>HYPERLINK("https://forms.gle/YGRvGqKVdqCJYqit9","TSS Core Team Survey LINK")</f>
        <v>TSS Core Team Survey LINK</v>
      </c>
      <c r="E10" s="396" t="str">
        <f>HYPERLINK("https://docs.google.com/forms/d/1maulfnMWGwddXvIfiiNH70AqlDULdNYjH90ucsGZ-7U/edit?usp=sharing","Responses LINK")</f>
        <v>Responses LINK</v>
      </c>
      <c r="F10" s="347"/>
      <c r="G10" s="348"/>
      <c r="H10" s="329"/>
      <c r="I10" s="318"/>
      <c r="J10" s="318"/>
      <c r="K10" s="350"/>
      <c r="L10" s="409"/>
    </row>
    <row r="11" spans="1:12" ht="32.25" customHeight="1">
      <c r="A11" s="394"/>
      <c r="B11" s="395" t="s">
        <v>162</v>
      </c>
      <c r="C11" s="118">
        <v>5</v>
      </c>
      <c r="D11" s="132" t="s">
        <v>29</v>
      </c>
      <c r="E11" s="128"/>
      <c r="F11" s="116"/>
      <c r="G11" s="116"/>
      <c r="H11" s="393" t="str">
        <f>HYPERLINK("https://docs.google.com/spreadsheets/d/1zhuW352f8Zf2djeOaKsLOfRTEgNiNUpT7dKj3plD0Io/edit?usp=sharing","PST Scoring Guide")</f>
        <v>PST Scoring Guide</v>
      </c>
      <c r="I11" s="274"/>
      <c r="J11" s="274"/>
      <c r="K11" s="275"/>
      <c r="L11" s="117">
        <f t="shared" ref="L11:L13" si="1">SUM(E11:G11)</f>
        <v>0</v>
      </c>
    </row>
    <row r="12" spans="1:12" ht="31.5" customHeight="1">
      <c r="A12" s="394"/>
      <c r="B12" s="388"/>
      <c r="C12" s="133">
        <v>6</v>
      </c>
      <c r="D12" s="114" t="s">
        <v>31</v>
      </c>
      <c r="E12" s="115"/>
      <c r="F12" s="134"/>
      <c r="G12" s="134"/>
      <c r="H12" s="394"/>
      <c r="I12" s="293"/>
      <c r="J12" s="293"/>
      <c r="K12" s="380"/>
      <c r="L12" s="120">
        <f t="shared" si="1"/>
        <v>0</v>
      </c>
    </row>
    <row r="13" spans="1:12" ht="31.5" customHeight="1">
      <c r="A13" s="394"/>
      <c r="B13" s="388"/>
      <c r="C13" s="133">
        <v>7</v>
      </c>
      <c r="D13" s="114" t="s">
        <v>32</v>
      </c>
      <c r="E13" s="135"/>
      <c r="F13" s="123"/>
      <c r="G13" s="123"/>
      <c r="H13" s="394"/>
      <c r="I13" s="293"/>
      <c r="J13" s="293"/>
      <c r="K13" s="380"/>
      <c r="L13" s="120">
        <f t="shared" si="1"/>
        <v>0</v>
      </c>
    </row>
    <row r="14" spans="1:12" ht="31.5" customHeight="1">
      <c r="A14" s="394"/>
      <c r="B14" s="388"/>
      <c r="C14" s="130"/>
      <c r="D14" s="136" t="s">
        <v>109</v>
      </c>
      <c r="E14" s="137"/>
      <c r="F14" s="138"/>
      <c r="G14" s="139"/>
      <c r="H14" s="329"/>
      <c r="I14" s="318"/>
      <c r="J14" s="318"/>
      <c r="K14" s="350"/>
      <c r="L14" s="140"/>
    </row>
    <row r="15" spans="1:12" ht="168.75" customHeight="1">
      <c r="A15" s="394"/>
      <c r="B15" s="389"/>
      <c r="C15" s="130">
        <v>8</v>
      </c>
      <c r="D15" s="141" t="s">
        <v>163</v>
      </c>
      <c r="E15" s="142">
        <v>0</v>
      </c>
      <c r="F15" s="142"/>
      <c r="G15" s="142"/>
      <c r="H15" s="405" t="e">
        <f>HYPERLINK("https://drive.google.com/drive/folders/1nC_2Sj33tluhtcfh1BmyL7eFZErc_C6Z?usp=sharing","Folder for Completed Lessons
Implementation of Lessons
0 - No evidence of assigning lessons to ISS students
1 - 39% or less of ISS students are completing Suite 360 lessons.
2 - 40-79% of ISS students are completing Suite 360 lessons. 
3 - 80-100% of ISS"&amp;" students are completing Suite 360 lessons.
*Lesson effectiveness will be measured during the 2020-2021 school year.")</f>
        <v>#VALUE!</v>
      </c>
      <c r="I15" s="377"/>
      <c r="J15" s="377"/>
      <c r="K15" s="378"/>
      <c r="L15" s="120">
        <f>SUM(E15:G15)</f>
        <v>0</v>
      </c>
    </row>
    <row r="16" spans="1:12" ht="31.5" customHeight="1">
      <c r="A16" s="394"/>
      <c r="B16" s="395" t="s">
        <v>164</v>
      </c>
      <c r="C16" s="118">
        <v>9</v>
      </c>
      <c r="D16" s="132" t="s">
        <v>165</v>
      </c>
      <c r="E16" s="115"/>
      <c r="F16" s="115"/>
      <c r="G16" s="115"/>
      <c r="H16" s="379" t="s">
        <v>166</v>
      </c>
      <c r="I16" s="293"/>
      <c r="J16" s="293"/>
      <c r="K16" s="380"/>
      <c r="L16" s="140"/>
    </row>
    <row r="17" spans="1:12" ht="31.5" customHeight="1">
      <c r="A17" s="394"/>
      <c r="B17" s="388"/>
      <c r="C17" s="118">
        <v>10</v>
      </c>
      <c r="D17" s="132" t="s">
        <v>167</v>
      </c>
      <c r="E17" s="115"/>
      <c r="F17" s="115"/>
      <c r="G17" s="115"/>
      <c r="H17" s="394"/>
      <c r="I17" s="293"/>
      <c r="J17" s="293"/>
      <c r="K17" s="380"/>
      <c r="L17" s="140"/>
    </row>
    <row r="18" spans="1:12" ht="49.5" customHeight="1">
      <c r="A18" s="404"/>
      <c r="B18" s="389"/>
      <c r="C18" s="118">
        <v>11</v>
      </c>
      <c r="D18" s="132" t="s">
        <v>168</v>
      </c>
      <c r="E18" s="115"/>
      <c r="F18" s="115"/>
      <c r="G18" s="115"/>
      <c r="H18" s="329"/>
      <c r="I18" s="318"/>
      <c r="J18" s="318"/>
      <c r="K18" s="350"/>
      <c r="L18" s="140"/>
    </row>
    <row r="19" spans="1:12" ht="27" customHeight="1">
      <c r="A19" s="406" t="s">
        <v>169</v>
      </c>
      <c r="B19" s="407" t="s">
        <v>170</v>
      </c>
      <c r="C19" s="126">
        <v>12</v>
      </c>
      <c r="D19" s="143" t="s">
        <v>171</v>
      </c>
      <c r="E19" s="128"/>
      <c r="F19" s="144"/>
      <c r="G19" s="144"/>
      <c r="H19" s="370" t="s">
        <v>172</v>
      </c>
      <c r="I19" s="274"/>
      <c r="J19" s="274"/>
      <c r="K19" s="275"/>
      <c r="L19" s="145">
        <f t="shared" ref="L19:L20" si="2">E19</f>
        <v>0</v>
      </c>
    </row>
    <row r="20" spans="1:12" ht="25.5" customHeight="1">
      <c r="A20" s="394"/>
      <c r="B20" s="388"/>
      <c r="C20" s="118">
        <v>13</v>
      </c>
      <c r="D20" s="114" t="s">
        <v>173</v>
      </c>
      <c r="E20" s="135"/>
      <c r="F20" s="146"/>
      <c r="G20" s="146"/>
      <c r="H20" s="394"/>
      <c r="I20" s="293"/>
      <c r="J20" s="293"/>
      <c r="K20" s="380"/>
      <c r="L20" s="147">
        <f t="shared" si="2"/>
        <v>0</v>
      </c>
    </row>
    <row r="21" spans="1:12" ht="27" customHeight="1">
      <c r="A21" s="394"/>
      <c r="B21" s="389"/>
      <c r="C21" s="130">
        <v>14</v>
      </c>
      <c r="D21" s="148" t="s">
        <v>174</v>
      </c>
      <c r="E21" s="149"/>
      <c r="F21" s="150"/>
      <c r="G21" s="150"/>
      <c r="H21" s="329"/>
      <c r="I21" s="318"/>
      <c r="J21" s="318"/>
      <c r="K21" s="350"/>
      <c r="L21" s="125"/>
    </row>
    <row r="22" spans="1:12" ht="47.25" customHeight="1">
      <c r="A22" s="394"/>
      <c r="B22" s="407" t="s">
        <v>112</v>
      </c>
      <c r="C22" s="118">
        <v>15</v>
      </c>
      <c r="D22" s="132" t="s">
        <v>175</v>
      </c>
      <c r="E22" s="115"/>
      <c r="F22" s="115"/>
      <c r="G22" s="115"/>
      <c r="H22" s="410" t="s">
        <v>176</v>
      </c>
      <c r="I22" s="274"/>
      <c r="J22" s="274"/>
      <c r="K22" s="275"/>
      <c r="L22" s="151">
        <f t="shared" ref="L22:L37" si="3">SUM(E22:G22)</f>
        <v>0</v>
      </c>
    </row>
    <row r="23" spans="1:12" ht="27" customHeight="1">
      <c r="A23" s="394"/>
      <c r="B23" s="388"/>
      <c r="C23" s="118">
        <v>16</v>
      </c>
      <c r="D23" s="114" t="s">
        <v>177</v>
      </c>
      <c r="E23" s="152"/>
      <c r="F23" s="152"/>
      <c r="G23" s="153"/>
      <c r="H23" s="394"/>
      <c r="I23" s="293"/>
      <c r="J23" s="293"/>
      <c r="K23" s="380"/>
      <c r="L23" s="151">
        <f t="shared" si="3"/>
        <v>0</v>
      </c>
    </row>
    <row r="24" spans="1:12" ht="27" customHeight="1">
      <c r="A24" s="394"/>
      <c r="B24" s="388"/>
      <c r="C24" s="133">
        <v>17</v>
      </c>
      <c r="D24" s="114" t="s">
        <v>59</v>
      </c>
      <c r="E24" s="152"/>
      <c r="F24" s="152"/>
      <c r="G24" s="152"/>
      <c r="H24" s="394"/>
      <c r="I24" s="293"/>
      <c r="J24" s="293"/>
      <c r="K24" s="380"/>
      <c r="L24" s="151">
        <f t="shared" si="3"/>
        <v>0</v>
      </c>
    </row>
    <row r="25" spans="1:12" ht="27" customHeight="1">
      <c r="A25" s="394"/>
      <c r="B25" s="388"/>
      <c r="C25" s="133">
        <v>18</v>
      </c>
      <c r="D25" s="114" t="s">
        <v>60</v>
      </c>
      <c r="E25" s="152"/>
      <c r="F25" s="152"/>
      <c r="G25" s="152"/>
      <c r="H25" s="394"/>
      <c r="I25" s="293"/>
      <c r="J25" s="293"/>
      <c r="K25" s="380"/>
      <c r="L25" s="151">
        <f t="shared" si="3"/>
        <v>0</v>
      </c>
    </row>
    <row r="26" spans="1:12" ht="27" customHeight="1">
      <c r="A26" s="394"/>
      <c r="B26" s="388"/>
      <c r="C26" s="133">
        <v>19</v>
      </c>
      <c r="D26" s="114" t="s">
        <v>61</v>
      </c>
      <c r="E26" s="152"/>
      <c r="F26" s="152"/>
      <c r="G26" s="152"/>
      <c r="H26" s="394"/>
      <c r="I26" s="293"/>
      <c r="J26" s="293"/>
      <c r="K26" s="380"/>
      <c r="L26" s="151">
        <f t="shared" si="3"/>
        <v>0</v>
      </c>
    </row>
    <row r="27" spans="1:12" ht="27" customHeight="1">
      <c r="A27" s="394"/>
      <c r="B27" s="388"/>
      <c r="C27" s="133">
        <v>20</v>
      </c>
      <c r="D27" s="114" t="s">
        <v>62</v>
      </c>
      <c r="E27" s="152"/>
      <c r="F27" s="152"/>
      <c r="G27" s="152"/>
      <c r="H27" s="394"/>
      <c r="I27" s="293"/>
      <c r="J27" s="293"/>
      <c r="K27" s="380"/>
      <c r="L27" s="151">
        <f t="shared" si="3"/>
        <v>0</v>
      </c>
    </row>
    <row r="28" spans="1:12" ht="27" customHeight="1">
      <c r="A28" s="394"/>
      <c r="B28" s="388"/>
      <c r="C28" s="133">
        <v>21</v>
      </c>
      <c r="D28" s="114" t="s">
        <v>63</v>
      </c>
      <c r="E28" s="152"/>
      <c r="F28" s="152"/>
      <c r="G28" s="152"/>
      <c r="H28" s="394"/>
      <c r="I28" s="293"/>
      <c r="J28" s="293"/>
      <c r="K28" s="380"/>
      <c r="L28" s="151">
        <f t="shared" si="3"/>
        <v>0</v>
      </c>
    </row>
    <row r="29" spans="1:12" ht="27" customHeight="1">
      <c r="A29" s="394"/>
      <c r="B29" s="389"/>
      <c r="C29" s="154">
        <v>22</v>
      </c>
      <c r="D29" s="148" t="s">
        <v>64</v>
      </c>
      <c r="E29" s="155"/>
      <c r="F29" s="155"/>
      <c r="G29" s="155"/>
      <c r="H29" s="394"/>
      <c r="I29" s="293"/>
      <c r="J29" s="293"/>
      <c r="K29" s="380"/>
      <c r="L29" s="156">
        <f t="shared" si="3"/>
        <v>0</v>
      </c>
    </row>
    <row r="30" spans="1:12" ht="51" customHeight="1">
      <c r="A30" s="394"/>
      <c r="B30" s="407" t="s">
        <v>114</v>
      </c>
      <c r="C30" s="118">
        <v>23</v>
      </c>
      <c r="D30" s="132" t="s">
        <v>175</v>
      </c>
      <c r="E30" s="115"/>
      <c r="F30" s="115"/>
      <c r="G30" s="115"/>
      <c r="H30" s="411" t="s">
        <v>178</v>
      </c>
      <c r="I30" s="398"/>
      <c r="J30" s="398"/>
      <c r="K30" s="412"/>
      <c r="L30" s="151">
        <f t="shared" si="3"/>
        <v>0</v>
      </c>
    </row>
    <row r="31" spans="1:12" ht="27" customHeight="1">
      <c r="A31" s="394"/>
      <c r="B31" s="388"/>
      <c r="C31" s="118">
        <v>24</v>
      </c>
      <c r="D31" s="114" t="s">
        <v>177</v>
      </c>
      <c r="E31" s="152"/>
      <c r="F31" s="152"/>
      <c r="G31" s="153"/>
      <c r="H31" s="394"/>
      <c r="I31" s="293"/>
      <c r="J31" s="293"/>
      <c r="K31" s="380"/>
      <c r="L31" s="151">
        <f t="shared" si="3"/>
        <v>0</v>
      </c>
    </row>
    <row r="32" spans="1:12" ht="27" customHeight="1">
      <c r="A32" s="394"/>
      <c r="B32" s="388"/>
      <c r="C32" s="133">
        <v>25</v>
      </c>
      <c r="D32" s="114" t="s">
        <v>59</v>
      </c>
      <c r="E32" s="152"/>
      <c r="F32" s="152"/>
      <c r="G32" s="152"/>
      <c r="H32" s="394"/>
      <c r="I32" s="293"/>
      <c r="J32" s="293"/>
      <c r="K32" s="380"/>
      <c r="L32" s="151">
        <f t="shared" si="3"/>
        <v>0</v>
      </c>
    </row>
    <row r="33" spans="1:12" ht="27" customHeight="1">
      <c r="A33" s="394"/>
      <c r="B33" s="388"/>
      <c r="C33" s="133">
        <v>26</v>
      </c>
      <c r="D33" s="114" t="s">
        <v>60</v>
      </c>
      <c r="E33" s="152"/>
      <c r="F33" s="152"/>
      <c r="G33" s="152"/>
      <c r="H33" s="394"/>
      <c r="I33" s="293"/>
      <c r="J33" s="293"/>
      <c r="K33" s="380"/>
      <c r="L33" s="151">
        <f t="shared" si="3"/>
        <v>0</v>
      </c>
    </row>
    <row r="34" spans="1:12" ht="27" customHeight="1">
      <c r="A34" s="394"/>
      <c r="B34" s="388"/>
      <c r="C34" s="133">
        <v>27</v>
      </c>
      <c r="D34" s="114" t="s">
        <v>61</v>
      </c>
      <c r="E34" s="152"/>
      <c r="F34" s="152"/>
      <c r="G34" s="152"/>
      <c r="H34" s="394"/>
      <c r="I34" s="293"/>
      <c r="J34" s="293"/>
      <c r="K34" s="380"/>
      <c r="L34" s="151">
        <f t="shared" si="3"/>
        <v>0</v>
      </c>
    </row>
    <row r="35" spans="1:12" ht="27" customHeight="1">
      <c r="A35" s="394"/>
      <c r="B35" s="388"/>
      <c r="C35" s="133">
        <v>28</v>
      </c>
      <c r="D35" s="114" t="s">
        <v>62</v>
      </c>
      <c r="E35" s="152"/>
      <c r="F35" s="152"/>
      <c r="G35" s="152"/>
      <c r="H35" s="394"/>
      <c r="I35" s="293"/>
      <c r="J35" s="293"/>
      <c r="K35" s="380"/>
      <c r="L35" s="151">
        <f t="shared" si="3"/>
        <v>0</v>
      </c>
    </row>
    <row r="36" spans="1:12" ht="27" customHeight="1">
      <c r="A36" s="394"/>
      <c r="B36" s="388"/>
      <c r="C36" s="133">
        <v>29</v>
      </c>
      <c r="D36" s="114" t="s">
        <v>63</v>
      </c>
      <c r="E36" s="152"/>
      <c r="F36" s="152"/>
      <c r="G36" s="152"/>
      <c r="H36" s="394"/>
      <c r="I36" s="293"/>
      <c r="J36" s="293"/>
      <c r="K36" s="380"/>
      <c r="L36" s="151">
        <f t="shared" si="3"/>
        <v>0</v>
      </c>
    </row>
    <row r="37" spans="1:12" ht="27" customHeight="1">
      <c r="A37" s="394"/>
      <c r="B37" s="389"/>
      <c r="C37" s="154">
        <v>30</v>
      </c>
      <c r="D37" s="148" t="s">
        <v>64</v>
      </c>
      <c r="E37" s="155"/>
      <c r="F37" s="155"/>
      <c r="G37" s="155"/>
      <c r="H37" s="329"/>
      <c r="I37" s="318"/>
      <c r="J37" s="318"/>
      <c r="K37" s="350"/>
      <c r="L37" s="156">
        <f t="shared" si="3"/>
        <v>0</v>
      </c>
    </row>
    <row r="38" spans="1:12" ht="72" customHeight="1">
      <c r="A38" s="394"/>
      <c r="B38" s="407" t="s">
        <v>68</v>
      </c>
      <c r="C38" s="118">
        <v>31</v>
      </c>
      <c r="D38" s="157" t="s">
        <v>179</v>
      </c>
      <c r="E38" s="158" t="s">
        <v>180</v>
      </c>
      <c r="F38" s="159"/>
      <c r="G38" s="159"/>
      <c r="H38" s="413" t="str">
        <f>HYPERLINK("https://docs.google.com/spreadsheets/d/1Fkj0Dlgs59PskSRZBTRLESfWond6e-6qm-UDoQ7dvt0/edit?usp=sharing","LINK ISD Attendance Rates")</f>
        <v>LINK ISD Attendance Rates</v>
      </c>
      <c r="I38" s="293"/>
      <c r="J38" s="293"/>
      <c r="K38" s="380"/>
      <c r="L38" s="160"/>
    </row>
    <row r="39" spans="1:12" ht="33" customHeight="1">
      <c r="A39" s="394"/>
      <c r="B39" s="388"/>
      <c r="C39" s="133">
        <v>32</v>
      </c>
      <c r="D39" s="161" t="s">
        <v>77</v>
      </c>
      <c r="E39" s="162"/>
      <c r="F39" s="163"/>
      <c r="G39" s="163"/>
      <c r="H39" s="414" t="s">
        <v>181</v>
      </c>
      <c r="I39" s="274"/>
      <c r="J39" s="274"/>
      <c r="K39" s="275"/>
      <c r="L39" s="164">
        <f t="shared" ref="L39:L47" si="4">SUM(E39:G39)</f>
        <v>0</v>
      </c>
    </row>
    <row r="40" spans="1:12" ht="33" customHeight="1">
      <c r="A40" s="394"/>
      <c r="B40" s="388"/>
      <c r="C40" s="133">
        <v>33</v>
      </c>
      <c r="D40" s="161" t="s">
        <v>78</v>
      </c>
      <c r="E40" s="162"/>
      <c r="F40" s="163"/>
      <c r="G40" s="163"/>
      <c r="H40" s="293"/>
      <c r="I40" s="293"/>
      <c r="J40" s="293"/>
      <c r="K40" s="380"/>
      <c r="L40" s="164">
        <f t="shared" si="4"/>
        <v>0</v>
      </c>
    </row>
    <row r="41" spans="1:12" ht="33" customHeight="1">
      <c r="A41" s="394"/>
      <c r="B41" s="388"/>
      <c r="C41" s="133">
        <v>34</v>
      </c>
      <c r="D41" s="161" t="s">
        <v>79</v>
      </c>
      <c r="E41" s="162"/>
      <c r="F41" s="163"/>
      <c r="G41" s="163"/>
      <c r="H41" s="293"/>
      <c r="I41" s="293"/>
      <c r="J41" s="293"/>
      <c r="K41" s="380"/>
      <c r="L41" s="164">
        <f t="shared" si="4"/>
        <v>0</v>
      </c>
    </row>
    <row r="42" spans="1:12" ht="30.75" customHeight="1">
      <c r="A42" s="404"/>
      <c r="B42" s="389"/>
      <c r="C42" s="154">
        <v>35</v>
      </c>
      <c r="D42" s="165" t="s">
        <v>80</v>
      </c>
      <c r="E42" s="166"/>
      <c r="F42" s="167"/>
      <c r="G42" s="167"/>
      <c r="H42" s="318"/>
      <c r="I42" s="318"/>
      <c r="J42" s="318"/>
      <c r="K42" s="350"/>
      <c r="L42" s="168">
        <f t="shared" si="4"/>
        <v>0</v>
      </c>
    </row>
    <row r="43" spans="1:12" ht="75.75" customHeight="1">
      <c r="A43" s="169" t="s">
        <v>82</v>
      </c>
      <c r="B43" s="170" t="s">
        <v>121</v>
      </c>
      <c r="C43" s="171">
        <v>28</v>
      </c>
      <c r="D43" s="172" t="s">
        <v>182</v>
      </c>
      <c r="E43" s="173"/>
      <c r="F43" s="173"/>
      <c r="G43" s="173"/>
      <c r="H43" s="371" t="str">
        <f>HYPERLINK("https://docs.google.com/spreadsheets/d/1fyp7-56wP3G2zFI4katL0VocrFoxNs-FkN26gWvHHDA/edit?usp=sharing","Scoring Guide")</f>
        <v>Scoring Guide</v>
      </c>
      <c r="I43" s="353"/>
      <c r="J43" s="353"/>
      <c r="K43" s="354"/>
      <c r="L43" s="174">
        <f t="shared" si="4"/>
        <v>0</v>
      </c>
    </row>
    <row r="44" spans="1:12" ht="22.5" customHeight="1">
      <c r="A44" s="385" t="s">
        <v>82</v>
      </c>
      <c r="B44" s="387" t="s">
        <v>183</v>
      </c>
      <c r="C44" s="126">
        <v>28</v>
      </c>
      <c r="D44" s="176" t="s">
        <v>184</v>
      </c>
      <c r="E44" s="159"/>
      <c r="F44" s="159"/>
      <c r="G44" s="159"/>
      <c r="H44" s="372" t="str">
        <f t="shared" ref="H44:H47" si="5">HYPERLINK("https://docs.google.com/document/d/1rsiFyl1ku1c0XoPCf5rrRVv3fwaHlYo6mNjbvMIyRwI/edit","AVID scoring guide")</f>
        <v>AVID scoring guide</v>
      </c>
      <c r="I44" s="373"/>
      <c r="J44" s="373"/>
      <c r="K44" s="374"/>
      <c r="L44" s="168">
        <f t="shared" si="4"/>
        <v>0</v>
      </c>
    </row>
    <row r="45" spans="1:12" ht="22.5" customHeight="1">
      <c r="A45" s="325"/>
      <c r="B45" s="388"/>
      <c r="C45" s="133">
        <v>29</v>
      </c>
      <c r="D45" s="177" t="s">
        <v>185</v>
      </c>
      <c r="E45" s="178"/>
      <c r="F45" s="178"/>
      <c r="G45" s="178"/>
      <c r="H45" s="375" t="str">
        <f t="shared" si="5"/>
        <v>AVID scoring guide</v>
      </c>
      <c r="I45" s="368"/>
      <c r="J45" s="368"/>
      <c r="K45" s="369"/>
      <c r="L45" s="168">
        <f t="shared" si="4"/>
        <v>0</v>
      </c>
    </row>
    <row r="46" spans="1:12" ht="22.5" customHeight="1">
      <c r="A46" s="325"/>
      <c r="B46" s="388"/>
      <c r="C46" s="133">
        <v>30</v>
      </c>
      <c r="D46" s="177" t="s">
        <v>186</v>
      </c>
      <c r="E46" s="178"/>
      <c r="F46" s="178"/>
      <c r="G46" s="178"/>
      <c r="H46" s="375" t="str">
        <f t="shared" si="5"/>
        <v>AVID scoring guide</v>
      </c>
      <c r="I46" s="368"/>
      <c r="J46" s="368"/>
      <c r="K46" s="369"/>
      <c r="L46" s="168">
        <f t="shared" si="4"/>
        <v>0</v>
      </c>
    </row>
    <row r="47" spans="1:12" ht="22.5" customHeight="1">
      <c r="A47" s="325"/>
      <c r="B47" s="388"/>
      <c r="C47" s="133">
        <v>31</v>
      </c>
      <c r="D47" s="177" t="s">
        <v>187</v>
      </c>
      <c r="E47" s="178"/>
      <c r="F47" s="178"/>
      <c r="G47" s="179"/>
      <c r="H47" s="375" t="str">
        <f t="shared" si="5"/>
        <v>AVID scoring guide</v>
      </c>
      <c r="I47" s="368"/>
      <c r="J47" s="368"/>
      <c r="K47" s="369"/>
      <c r="L47" s="168">
        <f t="shared" si="4"/>
        <v>0</v>
      </c>
    </row>
    <row r="48" spans="1:12" ht="80.25" customHeight="1">
      <c r="A48" s="386"/>
      <c r="B48" s="389"/>
      <c r="C48" s="154">
        <v>32</v>
      </c>
      <c r="D48" s="180" t="s">
        <v>188</v>
      </c>
      <c r="E48" s="181"/>
      <c r="F48" s="181"/>
      <c r="G48" s="181"/>
      <c r="H48" s="376" t="s">
        <v>189</v>
      </c>
      <c r="I48" s="377"/>
      <c r="J48" s="377"/>
      <c r="K48" s="378"/>
      <c r="L48" s="182"/>
    </row>
    <row r="49" spans="1:12" ht="90.75" customHeight="1">
      <c r="A49" s="390" t="s">
        <v>190</v>
      </c>
      <c r="B49" s="170" t="s">
        <v>191</v>
      </c>
      <c r="C49" s="118">
        <v>28</v>
      </c>
      <c r="D49" s="176" t="s">
        <v>192</v>
      </c>
      <c r="E49" s="183"/>
      <c r="F49" s="183"/>
      <c r="G49" s="183"/>
      <c r="H49" s="379" t="str">
        <f>HYPERLINK("https://docs.google.com/spreadsheets/d/1KVQAqXYtPrwyR_fMFGNZNuWm_1zaF4u4R4y053_6cv8/edit?usp=sharing","2019 Course Requests
0 - Decrease in all 5 Academies
1 - Increase in 1 Academy
2 - Increase in 2-3 Academies
3 - Increase in 4-5 Acadmies")</f>
        <v>2019 Course Requests
0 - Decrease in all 5 Academies
1 - Increase in 1 Academy
2 - Increase in 2-3 Academies
3 - Increase in 4-5 Acadmies</v>
      </c>
      <c r="I49" s="293"/>
      <c r="J49" s="293"/>
      <c r="K49" s="380"/>
      <c r="L49" s="164">
        <f t="shared" ref="L49:L55" si="6">SUM(E49:G49)</f>
        <v>0</v>
      </c>
    </row>
    <row r="50" spans="1:12" ht="66" customHeight="1">
      <c r="A50" s="388"/>
      <c r="B50" s="170" t="s">
        <v>193</v>
      </c>
      <c r="C50" s="133">
        <v>29</v>
      </c>
      <c r="D50" s="177" t="s">
        <v>194</v>
      </c>
      <c r="E50" s="184"/>
      <c r="F50" s="184"/>
      <c r="G50" s="184"/>
      <c r="H50" s="367" t="str">
        <f>HYPERLINK("https://docs.google.com/spreadsheets/d/19PWeQTNyodhEMnkJlIycYDEPQtFTtMz9KDHdr9QhhD8/edit?usp=sharing","LINK to Academies Scorecard
0 - Did not meet building goal
3 - Met building goal")</f>
        <v>LINK to Academies Scorecard
0 - Did not meet building goal
3 - Met building goal</v>
      </c>
      <c r="I50" s="368"/>
      <c r="J50" s="368"/>
      <c r="K50" s="369"/>
      <c r="L50" s="185">
        <f t="shared" si="6"/>
        <v>0</v>
      </c>
    </row>
    <row r="51" spans="1:12" ht="21.75" customHeight="1">
      <c r="A51" s="388"/>
      <c r="B51" s="387" t="s">
        <v>195</v>
      </c>
      <c r="C51" s="391">
        <v>30</v>
      </c>
      <c r="D51" s="381" t="s">
        <v>196</v>
      </c>
      <c r="E51" s="384"/>
      <c r="F51" s="384"/>
      <c r="G51" s="384"/>
      <c r="H51" s="370" t="str">
        <f>HYPERLINK("https://docs.google.com/spreadsheets/d/1lcXTnGLHMqNfdr_yPO0qiJN3rj5Lc-VTiglgC_-O7VI/edit?usp=sharing","2017 MSIP")</f>
        <v>2017 MSIP</v>
      </c>
      <c r="I51" s="274"/>
      <c r="J51" s="274"/>
      <c r="K51" s="275"/>
      <c r="L51" s="185">
        <f t="shared" si="6"/>
        <v>0</v>
      </c>
    </row>
    <row r="52" spans="1:12" ht="21.75" customHeight="1">
      <c r="A52" s="388"/>
      <c r="B52" s="388"/>
      <c r="C52" s="380"/>
      <c r="D52" s="382"/>
      <c r="E52" s="382"/>
      <c r="F52" s="382"/>
      <c r="G52" s="382"/>
      <c r="H52" s="370" t="str">
        <f>HYPERLINK("https://docs.google.com/spreadsheets/d/1DO-jG8usNARTntNOqTBv2qlvv3ZPCVr6UPFCyll-fwU/edit?usp=sharing","2018 MSIP")</f>
        <v>2018 MSIP</v>
      </c>
      <c r="I52" s="274"/>
      <c r="J52" s="274"/>
      <c r="K52" s="275"/>
      <c r="L52" s="185">
        <f t="shared" si="6"/>
        <v>0</v>
      </c>
    </row>
    <row r="53" spans="1:12" ht="21.75" customHeight="1">
      <c r="A53" s="388"/>
      <c r="B53" s="388"/>
      <c r="C53" s="380"/>
      <c r="D53" s="382"/>
      <c r="E53" s="382"/>
      <c r="F53" s="382"/>
      <c r="G53" s="382"/>
      <c r="H53" s="370" t="str">
        <f>HYPERLINK("https://docs.google.com/spreadsheets/d/1TJ2lROwMO4sd7cTLpw3erGNKjGNORcSgtwxY1jKdO94/edit?usp=sharing","2019 MSIP")</f>
        <v>2019 MSIP</v>
      </c>
      <c r="I53" s="274"/>
      <c r="J53" s="274"/>
      <c r="K53" s="275"/>
      <c r="L53" s="185">
        <f t="shared" si="6"/>
        <v>0</v>
      </c>
    </row>
    <row r="54" spans="1:12" ht="16">
      <c r="A54" s="388"/>
      <c r="B54" s="389"/>
      <c r="C54" s="348"/>
      <c r="D54" s="392"/>
      <c r="E54" s="392"/>
      <c r="F54" s="392"/>
      <c r="G54" s="392"/>
      <c r="H54" s="370" t="s">
        <v>197</v>
      </c>
      <c r="I54" s="274"/>
      <c r="J54" s="274"/>
      <c r="K54" s="275"/>
      <c r="L54" s="185">
        <f t="shared" si="6"/>
        <v>0</v>
      </c>
    </row>
    <row r="55" spans="1:12" ht="132" customHeight="1">
      <c r="A55" s="388"/>
      <c r="B55" s="170" t="s">
        <v>198</v>
      </c>
      <c r="C55" s="133">
        <v>31</v>
      </c>
      <c r="D55" s="177" t="s">
        <v>199</v>
      </c>
      <c r="E55" s="187"/>
      <c r="F55" s="187"/>
      <c r="G55" s="184"/>
      <c r="H55" s="416" t="str">
        <f>HYPERLINK("https://drive.google.com/drive/folders/1uABXWI_ODbPq0L2twhyxqhrSj5didLkm?usp=sharing","LINK to PBL Lessons
0 - No PBL's implemented 
1 - PBL's implemented by 1-2 Academies for both semesters
2 - PBL's implemented by 3-5 Academies for both semesters
3 - PBL's implemented by all 6 Academies for both semesters")</f>
        <v>LINK to PBL Lessons
0 - No PBL's implemented 
1 - PBL's implemented by 1-2 Academies for both semesters
2 - PBL's implemented by 3-5 Academies for both semesters
3 - PBL's implemented by all 6 Academies for both semesters</v>
      </c>
      <c r="I55" s="274"/>
      <c r="J55" s="274"/>
      <c r="K55" s="275"/>
      <c r="L55" s="185">
        <f t="shared" si="6"/>
        <v>0</v>
      </c>
    </row>
    <row r="56" spans="1:12" ht="16">
      <c r="A56" s="388"/>
      <c r="B56" s="387" t="s">
        <v>200</v>
      </c>
      <c r="C56" s="391">
        <v>32</v>
      </c>
      <c r="D56" s="381" t="s">
        <v>201</v>
      </c>
      <c r="E56" s="384"/>
      <c r="F56" s="384"/>
      <c r="G56" s="384"/>
      <c r="H56" s="370" t="str">
        <f>HYPERLINK("https://docs.google.com/spreadsheets/d/1lcXTnGLHMqNfdr_yPO0qiJN3rj5Lc-VTiglgC_-O7VI/edit?usp=sharing","2017 MSIP")</f>
        <v>2017 MSIP</v>
      </c>
      <c r="I56" s="274"/>
      <c r="J56" s="274"/>
      <c r="K56" s="275"/>
      <c r="L56" s="185"/>
    </row>
    <row r="57" spans="1:12" ht="16">
      <c r="A57" s="388"/>
      <c r="B57" s="388"/>
      <c r="C57" s="380"/>
      <c r="D57" s="382"/>
      <c r="E57" s="382"/>
      <c r="F57" s="382"/>
      <c r="G57" s="382"/>
      <c r="H57" s="370" t="str">
        <f>HYPERLINK("https://docs.google.com/spreadsheets/d/1DO-jG8usNARTntNOqTBv2qlvv3ZPCVr6UPFCyll-fwU/edit?usp=sharing","2018 MSIP")</f>
        <v>2018 MSIP</v>
      </c>
      <c r="I57" s="274"/>
      <c r="J57" s="274"/>
      <c r="K57" s="275"/>
      <c r="L57" s="185"/>
    </row>
    <row r="58" spans="1:12" ht="16">
      <c r="A58" s="388"/>
      <c r="B58" s="388"/>
      <c r="C58" s="380"/>
      <c r="D58" s="382"/>
      <c r="E58" s="382"/>
      <c r="F58" s="382"/>
      <c r="G58" s="382"/>
      <c r="H58" s="370" t="str">
        <f>HYPERLINK("https://docs.google.com/spreadsheets/d/1TJ2lROwMO4sd7cTLpw3erGNKjGNORcSgtwxY1jKdO94/edit?usp=sharing","2019 MSIP")</f>
        <v>2019 MSIP</v>
      </c>
      <c r="I58" s="274"/>
      <c r="J58" s="274"/>
      <c r="K58" s="275"/>
      <c r="L58" s="185"/>
    </row>
    <row r="59" spans="1:12" ht="67.5" customHeight="1">
      <c r="A59" s="389"/>
      <c r="B59" s="389"/>
      <c r="C59" s="350"/>
      <c r="D59" s="383"/>
      <c r="E59" s="383"/>
      <c r="F59" s="383"/>
      <c r="G59" s="383"/>
      <c r="H59" s="415" t="s">
        <v>202</v>
      </c>
      <c r="I59" s="377"/>
      <c r="J59" s="377"/>
      <c r="K59" s="378"/>
      <c r="L59" s="188">
        <f>SUM(E59:G59)</f>
        <v>0</v>
      </c>
    </row>
    <row r="60" spans="1:12" ht="20.25" customHeight="1">
      <c r="A60" s="189"/>
      <c r="B60" s="190"/>
      <c r="C60" s="191"/>
      <c r="D60" s="192"/>
      <c r="E60" s="191"/>
      <c r="F60" s="191"/>
      <c r="G60" s="191"/>
      <c r="H60" s="193"/>
      <c r="I60" s="193"/>
      <c r="J60" s="191"/>
      <c r="K60" s="194"/>
      <c r="L60" s="195"/>
    </row>
  </sheetData>
  <mergeCells count="59">
    <mergeCell ref="H55:K55"/>
    <mergeCell ref="H56:K56"/>
    <mergeCell ref="F51:F54"/>
    <mergeCell ref="G51:G54"/>
    <mergeCell ref="H52:K52"/>
    <mergeCell ref="H53:K53"/>
    <mergeCell ref="H54:K54"/>
    <mergeCell ref="F56:F59"/>
    <mergeCell ref="G56:G59"/>
    <mergeCell ref="H57:K57"/>
    <mergeCell ref="H58:K58"/>
    <mergeCell ref="H59:K59"/>
    <mergeCell ref="H19:K21"/>
    <mergeCell ref="H22:K29"/>
    <mergeCell ref="H30:K37"/>
    <mergeCell ref="H38:K38"/>
    <mergeCell ref="H39:K42"/>
    <mergeCell ref="A19:A42"/>
    <mergeCell ref="B19:B21"/>
    <mergeCell ref="B22:B29"/>
    <mergeCell ref="B30:B37"/>
    <mergeCell ref="B38:B42"/>
    <mergeCell ref="A1:G2"/>
    <mergeCell ref="H1:K1"/>
    <mergeCell ref="L1:L3"/>
    <mergeCell ref="H2:I2"/>
    <mergeCell ref="A4:A18"/>
    <mergeCell ref="B4:B7"/>
    <mergeCell ref="H15:K15"/>
    <mergeCell ref="H16:K18"/>
    <mergeCell ref="B11:B15"/>
    <mergeCell ref="B16:B18"/>
    <mergeCell ref="L8:L10"/>
    <mergeCell ref="H11:K14"/>
    <mergeCell ref="H4:K7"/>
    <mergeCell ref="H8:K10"/>
    <mergeCell ref="B8:B10"/>
    <mergeCell ref="E9:G9"/>
    <mergeCell ref="E10:G10"/>
    <mergeCell ref="D56:D59"/>
    <mergeCell ref="E56:E59"/>
    <mergeCell ref="A44:A48"/>
    <mergeCell ref="B44:B48"/>
    <mergeCell ref="A49:A59"/>
    <mergeCell ref="B51:B54"/>
    <mergeCell ref="C51:C54"/>
    <mergeCell ref="D51:D54"/>
    <mergeCell ref="E51:E54"/>
    <mergeCell ref="B56:B59"/>
    <mergeCell ref="C56:C59"/>
    <mergeCell ref="H50:K50"/>
    <mergeCell ref="H51:K51"/>
    <mergeCell ref="H43:K43"/>
    <mergeCell ref="H44:K44"/>
    <mergeCell ref="H45:K45"/>
    <mergeCell ref="H46:K46"/>
    <mergeCell ref="H47:K47"/>
    <mergeCell ref="H48:K48"/>
    <mergeCell ref="H49:K49"/>
  </mergeCells>
  <conditionalFormatting sqref="E4:G6">
    <cfRule type="cellIs" dxfId="47" priority="1" operator="lessThanOrEqual">
      <formula>1</formula>
    </cfRule>
  </conditionalFormatting>
  <conditionalFormatting sqref="E4:G6">
    <cfRule type="cellIs" dxfId="46" priority="2" operator="equal">
      <formula>2</formula>
    </cfRule>
  </conditionalFormatting>
  <conditionalFormatting sqref="E4:G6">
    <cfRule type="cellIs" dxfId="45" priority="3" operator="equal">
      <formula>3</formula>
    </cfRule>
  </conditionalFormatting>
  <conditionalFormatting sqref="E8:G8">
    <cfRule type="cellIs" dxfId="44" priority="4" operator="lessThanOrEqual">
      <formula>1</formula>
    </cfRule>
  </conditionalFormatting>
  <conditionalFormatting sqref="E8:G8">
    <cfRule type="cellIs" dxfId="43" priority="5" operator="equal">
      <formula>2</formula>
    </cfRule>
  </conditionalFormatting>
  <conditionalFormatting sqref="E8:G8">
    <cfRule type="cellIs" dxfId="42" priority="6" operator="equal">
      <formula>3</formula>
    </cfRule>
  </conditionalFormatting>
  <conditionalFormatting sqref="E11:G18">
    <cfRule type="cellIs" dxfId="41" priority="7" operator="lessThanOrEqual">
      <formula>1</formula>
    </cfRule>
  </conditionalFormatting>
  <conditionalFormatting sqref="E11:G18">
    <cfRule type="cellIs" dxfId="40" priority="8" operator="equal">
      <formula>2</formula>
    </cfRule>
  </conditionalFormatting>
  <conditionalFormatting sqref="E11:G18">
    <cfRule type="cellIs" dxfId="39" priority="9" operator="equal">
      <formula>3</formula>
    </cfRule>
  </conditionalFormatting>
  <conditionalFormatting sqref="E19:E21">
    <cfRule type="cellIs" dxfId="38" priority="10" operator="lessThanOrEqual">
      <formula>1</formula>
    </cfRule>
  </conditionalFormatting>
  <conditionalFormatting sqref="E19:E21">
    <cfRule type="cellIs" dxfId="37" priority="11" operator="equal">
      <formula>2</formula>
    </cfRule>
  </conditionalFormatting>
  <conditionalFormatting sqref="E19:E21">
    <cfRule type="cellIs" dxfId="36" priority="12" operator="equal">
      <formula>3</formula>
    </cfRule>
  </conditionalFormatting>
  <conditionalFormatting sqref="E22:G37">
    <cfRule type="cellIs" dxfId="35" priority="13" operator="lessThanOrEqual">
      <formula>1</formula>
    </cfRule>
  </conditionalFormatting>
  <conditionalFormatting sqref="E22:G37">
    <cfRule type="cellIs" dxfId="34" priority="14" operator="equal">
      <formula>2</formula>
    </cfRule>
  </conditionalFormatting>
  <conditionalFormatting sqref="E22:G37">
    <cfRule type="cellIs" dxfId="33" priority="15" operator="equal">
      <formula>3</formula>
    </cfRule>
  </conditionalFormatting>
  <printOptions horizontalCentered="1" gridLines="1"/>
  <pageMargins left="0.7" right="0.7" top="0.75" bottom="0.75" header="0" footer="0"/>
  <pageSetup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K66"/>
  <sheetViews>
    <sheetView workbookViewId="0">
      <pane ySplit="3" topLeftCell="A4" activePane="bottomLeft" state="frozen"/>
      <selection pane="bottomLeft" activeCell="B5" sqref="B5"/>
    </sheetView>
  </sheetViews>
  <sheetFormatPr baseColWidth="10" defaultColWidth="14.5" defaultRowHeight="15" customHeight="1"/>
  <cols>
    <col min="1" max="1" width="8.6640625" customWidth="1"/>
    <col min="2" max="2" width="10.6640625" customWidth="1"/>
    <col min="3" max="3" width="3.6640625" customWidth="1"/>
    <col min="4" max="4" width="59.5" customWidth="1"/>
    <col min="5" max="7" width="10.33203125" customWidth="1"/>
    <col min="8" max="11" width="12.5" customWidth="1"/>
  </cols>
  <sheetData>
    <row r="1" spans="1:11">
      <c r="A1" s="397" t="s">
        <v>1</v>
      </c>
      <c r="B1" s="398"/>
      <c r="C1" s="398"/>
      <c r="D1" s="398"/>
      <c r="E1" s="398"/>
      <c r="F1" s="398"/>
      <c r="G1" s="398"/>
      <c r="H1" s="399" t="s">
        <v>2</v>
      </c>
      <c r="I1" s="353"/>
      <c r="J1" s="353"/>
      <c r="K1" s="400"/>
    </row>
    <row r="2" spans="1:11" ht="16">
      <c r="A2" s="326"/>
      <c r="B2" s="318"/>
      <c r="C2" s="318"/>
      <c r="D2" s="318"/>
      <c r="E2" s="318"/>
      <c r="F2" s="318"/>
      <c r="G2" s="318"/>
      <c r="H2" s="402" t="s">
        <v>3</v>
      </c>
      <c r="I2" s="354"/>
      <c r="J2" s="102" t="s">
        <v>4</v>
      </c>
      <c r="K2" s="196" t="s">
        <v>5</v>
      </c>
    </row>
    <row r="3" spans="1:11" ht="30">
      <c r="A3" s="197" t="s">
        <v>6</v>
      </c>
      <c r="B3" s="197" t="s">
        <v>7</v>
      </c>
      <c r="C3" s="198" t="s">
        <v>8</v>
      </c>
      <c r="D3" s="199" t="s">
        <v>9</v>
      </c>
      <c r="E3" s="200" t="s">
        <v>10</v>
      </c>
      <c r="F3" s="200" t="s">
        <v>11</v>
      </c>
      <c r="G3" s="200" t="s">
        <v>12</v>
      </c>
      <c r="H3" s="201">
        <v>0</v>
      </c>
      <c r="I3" s="201">
        <v>1</v>
      </c>
      <c r="J3" s="202">
        <v>2</v>
      </c>
      <c r="K3" s="203">
        <v>3</v>
      </c>
    </row>
    <row r="4" spans="1:11" ht="23.25" customHeight="1">
      <c r="A4" s="448" t="s">
        <v>13</v>
      </c>
      <c r="B4" s="428" t="s">
        <v>14</v>
      </c>
      <c r="C4" s="204">
        <v>1</v>
      </c>
      <c r="D4" s="157" t="s">
        <v>203</v>
      </c>
      <c r="E4" s="115"/>
      <c r="F4" s="115"/>
      <c r="G4" s="115"/>
      <c r="H4" s="433" t="s">
        <v>204</v>
      </c>
      <c r="I4" s="398"/>
      <c r="J4" s="398"/>
      <c r="K4" s="434"/>
    </row>
    <row r="5" spans="1:11" ht="23.25" customHeight="1">
      <c r="A5" s="388"/>
      <c r="B5" s="388"/>
      <c r="C5" s="205">
        <v>2</v>
      </c>
      <c r="D5" s="161" t="s">
        <v>205</v>
      </c>
      <c r="E5" s="152"/>
      <c r="F5" s="152"/>
      <c r="G5" s="206"/>
      <c r="H5" s="325"/>
      <c r="I5" s="293"/>
      <c r="J5" s="293"/>
      <c r="K5" s="418"/>
    </row>
    <row r="6" spans="1:11" ht="23.25" customHeight="1">
      <c r="A6" s="388"/>
      <c r="B6" s="388"/>
      <c r="C6" s="205">
        <v>3</v>
      </c>
      <c r="D6" s="161" t="s">
        <v>206</v>
      </c>
      <c r="E6" s="152"/>
      <c r="F6" s="152"/>
      <c r="G6" s="206"/>
      <c r="H6" s="325"/>
      <c r="I6" s="293"/>
      <c r="J6" s="293"/>
      <c r="K6" s="418"/>
    </row>
    <row r="7" spans="1:11" ht="23.25" customHeight="1">
      <c r="A7" s="388"/>
      <c r="B7" s="388"/>
      <c r="C7" s="205">
        <v>4</v>
      </c>
      <c r="D7" s="161" t="s">
        <v>207</v>
      </c>
      <c r="E7" s="152"/>
      <c r="F7" s="152"/>
      <c r="G7" s="207"/>
      <c r="H7" s="325"/>
      <c r="I7" s="293"/>
      <c r="J7" s="293"/>
      <c r="K7" s="418"/>
    </row>
    <row r="8" spans="1:11" ht="23.25" customHeight="1">
      <c r="A8" s="389"/>
      <c r="B8" s="389"/>
      <c r="C8" s="205">
        <v>5</v>
      </c>
      <c r="D8" s="208" t="s">
        <v>101</v>
      </c>
      <c r="E8" s="152"/>
      <c r="F8" s="152"/>
      <c r="G8" s="207"/>
      <c r="H8" s="326"/>
      <c r="I8" s="318"/>
      <c r="J8" s="318"/>
      <c r="K8" s="419"/>
    </row>
    <row r="9" spans="1:11" ht="48" customHeight="1">
      <c r="A9" s="435" t="s">
        <v>208</v>
      </c>
      <c r="B9" s="353"/>
      <c r="C9" s="353"/>
      <c r="D9" s="353"/>
      <c r="E9" s="353"/>
      <c r="F9" s="353"/>
      <c r="G9" s="353"/>
      <c r="H9" s="353"/>
      <c r="I9" s="353"/>
      <c r="J9" s="353"/>
      <c r="K9" s="400"/>
    </row>
    <row r="10" spans="1:11" ht="43.5" customHeight="1">
      <c r="A10" s="209" t="s">
        <v>6</v>
      </c>
      <c r="B10" s="209" t="s">
        <v>7</v>
      </c>
      <c r="C10" s="210" t="s">
        <v>8</v>
      </c>
      <c r="D10" s="209" t="s">
        <v>9</v>
      </c>
      <c r="E10" s="209" t="s">
        <v>22</v>
      </c>
      <c r="F10" s="209" t="s">
        <v>23</v>
      </c>
      <c r="G10" s="209" t="s">
        <v>24</v>
      </c>
      <c r="H10" s="209" t="s">
        <v>25</v>
      </c>
      <c r="I10" s="436" t="s">
        <v>209</v>
      </c>
      <c r="J10" s="353"/>
      <c r="K10" s="400"/>
    </row>
    <row r="11" spans="1:11" ht="18.75" customHeight="1">
      <c r="A11" s="449" t="s">
        <v>27</v>
      </c>
      <c r="B11" s="395" t="s">
        <v>28</v>
      </c>
      <c r="C11" s="126">
        <v>6</v>
      </c>
      <c r="D11" s="157" t="s">
        <v>210</v>
      </c>
      <c r="E11" s="115"/>
      <c r="F11" s="211"/>
      <c r="G11" s="212"/>
      <c r="H11" s="213"/>
      <c r="I11" s="438" t="s">
        <v>30</v>
      </c>
      <c r="J11" s="293"/>
      <c r="K11" s="380"/>
    </row>
    <row r="12" spans="1:11" ht="18.75" customHeight="1">
      <c r="A12" s="394"/>
      <c r="B12" s="388"/>
      <c r="C12" s="118">
        <v>7</v>
      </c>
      <c r="D12" s="114" t="s">
        <v>31</v>
      </c>
      <c r="E12" s="115"/>
      <c r="F12" s="214"/>
      <c r="G12" s="215"/>
      <c r="H12" s="216"/>
      <c r="I12" s="293"/>
      <c r="J12" s="293"/>
      <c r="K12" s="380"/>
    </row>
    <row r="13" spans="1:11" ht="18.75" customHeight="1">
      <c r="A13" s="394"/>
      <c r="B13" s="388"/>
      <c r="C13" s="118">
        <v>8</v>
      </c>
      <c r="D13" s="114" t="s">
        <v>32</v>
      </c>
      <c r="E13" s="115"/>
      <c r="F13" s="214"/>
      <c r="G13" s="215"/>
      <c r="H13" s="216"/>
      <c r="I13" s="293"/>
      <c r="J13" s="293"/>
      <c r="K13" s="380"/>
    </row>
    <row r="14" spans="1:11" ht="24" customHeight="1">
      <c r="A14" s="394"/>
      <c r="B14" s="388"/>
      <c r="C14" s="429"/>
      <c r="D14" s="369"/>
      <c r="E14" s="217" t="s">
        <v>33</v>
      </c>
      <c r="F14" s="217" t="s">
        <v>34</v>
      </c>
      <c r="G14" s="218" t="s">
        <v>35</v>
      </c>
      <c r="H14" s="437"/>
      <c r="I14" s="293"/>
      <c r="J14" s="293"/>
      <c r="K14" s="380"/>
    </row>
    <row r="15" spans="1:11" ht="19.5" customHeight="1">
      <c r="A15" s="394"/>
      <c r="B15" s="389"/>
      <c r="C15" s="118">
        <v>9</v>
      </c>
      <c r="D15" s="219" t="s">
        <v>36</v>
      </c>
      <c r="E15" s="214"/>
      <c r="F15" s="220"/>
      <c r="G15" s="221"/>
      <c r="H15" s="383"/>
      <c r="I15" s="318"/>
      <c r="J15" s="318"/>
      <c r="K15" s="350"/>
    </row>
    <row r="16" spans="1:11" ht="33" customHeight="1">
      <c r="A16" s="394"/>
      <c r="B16" s="395" t="s">
        <v>37</v>
      </c>
      <c r="C16" s="126">
        <v>10</v>
      </c>
      <c r="D16" s="127" t="s">
        <v>161</v>
      </c>
      <c r="E16" s="128"/>
      <c r="F16" s="211"/>
      <c r="G16" s="211"/>
      <c r="H16" s="439" t="str">
        <f>HYPERLINK("https://docs.google.com/spreadsheets/d/1jQ0ZnYDFzaUtDXZ7PjFNCkF9tPZTyba_mAsmq50WO_k/edit?usp=sharing","TSS Survey Interpretation to Guide PD")</f>
        <v>TSS Survey Interpretation to Guide PD</v>
      </c>
      <c r="I16" s="347"/>
      <c r="J16" s="347"/>
      <c r="K16" s="348"/>
    </row>
    <row r="17" spans="1:11" ht="22.5" customHeight="1">
      <c r="A17" s="394"/>
      <c r="B17" s="388"/>
      <c r="C17" s="118">
        <v>11</v>
      </c>
      <c r="D17" s="222" t="s">
        <v>211</v>
      </c>
      <c r="E17" s="430" t="s">
        <v>212</v>
      </c>
      <c r="F17" s="347"/>
      <c r="G17" s="348"/>
      <c r="H17" s="440" t="str">
        <f>HYPERLINK("https://docs.google.com/spreadsheets/d/1RxEyWh67Jxa3SjFRV-ipaa-oJl5mUGV6X0YMG2OSbKU/edit?usp=sharing","TSS Scoring Guide")</f>
        <v>TSS Scoring Guide</v>
      </c>
      <c r="I17" s="274"/>
      <c r="J17" s="274"/>
      <c r="K17" s="275"/>
    </row>
    <row r="18" spans="1:11" ht="22.5" customHeight="1">
      <c r="A18" s="394"/>
      <c r="B18" s="389"/>
      <c r="C18" s="130">
        <v>12</v>
      </c>
      <c r="D18" s="223" t="s">
        <v>213</v>
      </c>
      <c r="E18" s="431" t="s">
        <v>212</v>
      </c>
      <c r="F18" s="318"/>
      <c r="G18" s="350"/>
      <c r="H18" s="329"/>
      <c r="I18" s="318"/>
      <c r="J18" s="318"/>
      <c r="K18" s="350"/>
    </row>
    <row r="19" spans="1:11" ht="24.75" customHeight="1">
      <c r="A19" s="394"/>
      <c r="B19" s="395" t="s">
        <v>162</v>
      </c>
      <c r="C19" s="118">
        <v>13</v>
      </c>
      <c r="D19" s="132" t="s">
        <v>29</v>
      </c>
      <c r="E19" s="128"/>
      <c r="F19" s="211"/>
      <c r="G19" s="211"/>
      <c r="H19" s="413" t="str">
        <f>HYPERLINK("https://docs.google.com/spreadsheets/d/1eRXrSnrUzc7qZy9_PgAD_0YGjFHz2OPjOnlcX8KMQK8/edit?usp=sharing","PST Scoring Guide")</f>
        <v>PST Scoring Guide</v>
      </c>
      <c r="I19" s="293"/>
      <c r="J19" s="293"/>
      <c r="K19" s="380"/>
    </row>
    <row r="20" spans="1:11" ht="31.5" customHeight="1">
      <c r="A20" s="394"/>
      <c r="B20" s="388"/>
      <c r="C20" s="133">
        <v>14</v>
      </c>
      <c r="D20" s="114" t="s">
        <v>31</v>
      </c>
      <c r="E20" s="344" t="s">
        <v>214</v>
      </c>
      <c r="F20" s="283"/>
      <c r="G20" s="284"/>
      <c r="H20" s="394"/>
      <c r="I20" s="293"/>
      <c r="J20" s="293"/>
      <c r="K20" s="380"/>
    </row>
    <row r="21" spans="1:11" ht="31.5" customHeight="1">
      <c r="A21" s="394"/>
      <c r="B21" s="388"/>
      <c r="C21" s="133">
        <v>15</v>
      </c>
      <c r="D21" s="114" t="s">
        <v>32</v>
      </c>
      <c r="E21" s="346" t="s">
        <v>215</v>
      </c>
      <c r="F21" s="347"/>
      <c r="G21" s="348"/>
      <c r="H21" s="394"/>
      <c r="I21" s="293"/>
      <c r="J21" s="293"/>
      <c r="K21" s="380"/>
    </row>
    <row r="22" spans="1:11" ht="24.75" customHeight="1">
      <c r="A22" s="394"/>
      <c r="B22" s="389"/>
      <c r="C22" s="130">
        <v>16</v>
      </c>
      <c r="D22" s="224" t="s">
        <v>109</v>
      </c>
      <c r="E22" s="225"/>
      <c r="F22" s="155"/>
      <c r="G22" s="226"/>
      <c r="H22" s="329"/>
      <c r="I22" s="318"/>
      <c r="J22" s="318"/>
      <c r="K22" s="350"/>
    </row>
    <row r="23" spans="1:11" ht="24.75" customHeight="1">
      <c r="A23" s="394"/>
      <c r="B23" s="395" t="s">
        <v>216</v>
      </c>
      <c r="C23" s="118">
        <v>17</v>
      </c>
      <c r="D23" s="132" t="s">
        <v>217</v>
      </c>
      <c r="E23" s="115"/>
      <c r="F23" s="115"/>
      <c r="G23" s="115"/>
      <c r="H23" s="441" t="s">
        <v>218</v>
      </c>
      <c r="I23" s="293"/>
      <c r="J23" s="293"/>
      <c r="K23" s="380"/>
    </row>
    <row r="24" spans="1:11" ht="24.75" customHeight="1">
      <c r="A24" s="394"/>
      <c r="B24" s="388"/>
      <c r="C24" s="118">
        <v>18</v>
      </c>
      <c r="D24" s="132" t="s">
        <v>219</v>
      </c>
      <c r="E24" s="115"/>
      <c r="F24" s="115"/>
      <c r="G24" s="115"/>
      <c r="H24" s="394"/>
      <c r="I24" s="293"/>
      <c r="J24" s="293"/>
      <c r="K24" s="380"/>
    </row>
    <row r="25" spans="1:11" ht="24.75" customHeight="1">
      <c r="A25" s="404"/>
      <c r="B25" s="389"/>
      <c r="C25" s="227">
        <v>19</v>
      </c>
      <c r="D25" s="228" t="s">
        <v>220</v>
      </c>
      <c r="E25" s="135"/>
      <c r="F25" s="135"/>
      <c r="G25" s="135"/>
      <c r="H25" s="329"/>
      <c r="I25" s="318"/>
      <c r="J25" s="318"/>
      <c r="K25" s="350"/>
    </row>
    <row r="26" spans="1:11" ht="51.75" customHeight="1">
      <c r="A26" s="432" t="s">
        <v>221</v>
      </c>
      <c r="B26" s="353"/>
      <c r="C26" s="353"/>
      <c r="D26" s="353"/>
      <c r="E26" s="353"/>
      <c r="F26" s="353"/>
      <c r="G26" s="353"/>
      <c r="H26" s="353"/>
      <c r="I26" s="353"/>
      <c r="J26" s="353"/>
      <c r="K26" s="400"/>
    </row>
    <row r="27" spans="1:11" ht="18" customHeight="1">
      <c r="A27" s="445" t="s">
        <v>222</v>
      </c>
      <c r="B27" s="417" t="s">
        <v>112</v>
      </c>
      <c r="C27" s="229">
        <v>20</v>
      </c>
      <c r="D27" s="230" t="s">
        <v>54</v>
      </c>
      <c r="E27" s="231" t="s">
        <v>55</v>
      </c>
      <c r="F27" s="231"/>
      <c r="G27" s="232"/>
      <c r="H27" s="442" t="s">
        <v>223</v>
      </c>
      <c r="I27" s="293"/>
      <c r="J27" s="293"/>
      <c r="K27" s="418"/>
    </row>
    <row r="28" spans="1:11" ht="18" customHeight="1">
      <c r="A28" s="388"/>
      <c r="B28" s="418"/>
      <c r="C28" s="233">
        <v>21</v>
      </c>
      <c r="D28" s="234" t="s">
        <v>57</v>
      </c>
      <c r="E28" s="235"/>
      <c r="F28" s="235"/>
      <c r="G28" s="235"/>
      <c r="H28" s="394"/>
      <c r="I28" s="293"/>
      <c r="J28" s="293"/>
      <c r="K28" s="418"/>
    </row>
    <row r="29" spans="1:11" ht="18" customHeight="1">
      <c r="A29" s="388"/>
      <c r="B29" s="418"/>
      <c r="C29" s="233">
        <v>22</v>
      </c>
      <c r="D29" s="234" t="s">
        <v>58</v>
      </c>
      <c r="E29" s="235"/>
      <c r="F29" s="235"/>
      <c r="G29" s="235"/>
      <c r="H29" s="394"/>
      <c r="I29" s="293"/>
      <c r="J29" s="293"/>
      <c r="K29" s="418"/>
    </row>
    <row r="30" spans="1:11" ht="18" customHeight="1">
      <c r="A30" s="388"/>
      <c r="B30" s="418"/>
      <c r="C30" s="233">
        <v>23</v>
      </c>
      <c r="D30" s="234" t="s">
        <v>59</v>
      </c>
      <c r="E30" s="235"/>
      <c r="F30" s="235"/>
      <c r="G30" s="235"/>
      <c r="H30" s="394"/>
      <c r="I30" s="293"/>
      <c r="J30" s="293"/>
      <c r="K30" s="418"/>
    </row>
    <row r="31" spans="1:11" ht="18" customHeight="1">
      <c r="A31" s="388"/>
      <c r="B31" s="418"/>
      <c r="C31" s="233">
        <v>24</v>
      </c>
      <c r="D31" s="234" t="s">
        <v>60</v>
      </c>
      <c r="E31" s="235"/>
      <c r="F31" s="235"/>
      <c r="G31" s="235"/>
      <c r="H31" s="394"/>
      <c r="I31" s="293"/>
      <c r="J31" s="293"/>
      <c r="K31" s="418"/>
    </row>
    <row r="32" spans="1:11" ht="18" customHeight="1">
      <c r="A32" s="388"/>
      <c r="B32" s="418"/>
      <c r="C32" s="233">
        <v>25</v>
      </c>
      <c r="D32" s="234" t="s">
        <v>61</v>
      </c>
      <c r="E32" s="235"/>
      <c r="F32" s="235"/>
      <c r="G32" s="235"/>
      <c r="H32" s="394"/>
      <c r="I32" s="293"/>
      <c r="J32" s="293"/>
      <c r="K32" s="418"/>
    </row>
    <row r="33" spans="1:11" ht="18" customHeight="1">
      <c r="A33" s="388"/>
      <c r="B33" s="418"/>
      <c r="C33" s="233">
        <v>26</v>
      </c>
      <c r="D33" s="234" t="s">
        <v>62</v>
      </c>
      <c r="E33" s="235"/>
      <c r="F33" s="235"/>
      <c r="G33" s="235"/>
      <c r="H33" s="394"/>
      <c r="I33" s="293"/>
      <c r="J33" s="293"/>
      <c r="K33" s="418"/>
    </row>
    <row r="34" spans="1:11" ht="19.5" customHeight="1">
      <c r="A34" s="388"/>
      <c r="B34" s="418"/>
      <c r="C34" s="233">
        <v>27</v>
      </c>
      <c r="D34" s="234" t="s">
        <v>63</v>
      </c>
      <c r="E34" s="235"/>
      <c r="F34" s="235"/>
      <c r="G34" s="235"/>
      <c r="H34" s="394"/>
      <c r="I34" s="293"/>
      <c r="J34" s="293"/>
      <c r="K34" s="418"/>
    </row>
    <row r="35" spans="1:11" ht="19.5" customHeight="1">
      <c r="A35" s="388"/>
      <c r="B35" s="419"/>
      <c r="C35" s="236">
        <v>28</v>
      </c>
      <c r="D35" s="237" t="s">
        <v>64</v>
      </c>
      <c r="E35" s="238"/>
      <c r="F35" s="238"/>
      <c r="G35" s="238"/>
      <c r="H35" s="329"/>
      <c r="I35" s="318"/>
      <c r="J35" s="318"/>
      <c r="K35" s="419"/>
    </row>
    <row r="36" spans="1:11" ht="19.5" customHeight="1">
      <c r="A36" s="388"/>
      <c r="B36" s="420" t="s">
        <v>114</v>
      </c>
      <c r="C36" s="239">
        <v>29</v>
      </c>
      <c r="D36" s="240" t="s">
        <v>54</v>
      </c>
      <c r="E36" s="241"/>
      <c r="F36" s="241"/>
      <c r="G36" s="241"/>
      <c r="H36" s="443" t="s">
        <v>224</v>
      </c>
      <c r="I36" s="277"/>
      <c r="J36" s="277"/>
      <c r="K36" s="444"/>
    </row>
    <row r="37" spans="1:11" ht="19.5" customHeight="1">
      <c r="A37" s="388"/>
      <c r="B37" s="418"/>
      <c r="C37" s="233">
        <v>30</v>
      </c>
      <c r="D37" s="242" t="s">
        <v>57</v>
      </c>
      <c r="E37" s="243"/>
      <c r="F37" s="243"/>
      <c r="G37" s="243"/>
      <c r="H37" s="394"/>
      <c r="I37" s="293"/>
      <c r="J37" s="293"/>
      <c r="K37" s="418"/>
    </row>
    <row r="38" spans="1:11" ht="19.5" customHeight="1">
      <c r="A38" s="388"/>
      <c r="B38" s="418"/>
      <c r="C38" s="233">
        <v>31</v>
      </c>
      <c r="D38" s="242" t="s">
        <v>58</v>
      </c>
      <c r="E38" s="243"/>
      <c r="F38" s="243"/>
      <c r="G38" s="243"/>
      <c r="H38" s="394"/>
      <c r="I38" s="293"/>
      <c r="J38" s="293"/>
      <c r="K38" s="418"/>
    </row>
    <row r="39" spans="1:11" ht="19.5" customHeight="1">
      <c r="A39" s="388"/>
      <c r="B39" s="418"/>
      <c r="C39" s="233">
        <v>32</v>
      </c>
      <c r="D39" s="242" t="s">
        <v>59</v>
      </c>
      <c r="E39" s="243"/>
      <c r="F39" s="243"/>
      <c r="G39" s="243"/>
      <c r="H39" s="394"/>
      <c r="I39" s="293"/>
      <c r="J39" s="293"/>
      <c r="K39" s="418"/>
    </row>
    <row r="40" spans="1:11" ht="19.5" customHeight="1">
      <c r="A40" s="388"/>
      <c r="B40" s="418"/>
      <c r="C40" s="233">
        <v>33</v>
      </c>
      <c r="D40" s="242" t="s">
        <v>60</v>
      </c>
      <c r="E40" s="243"/>
      <c r="F40" s="243"/>
      <c r="G40" s="243"/>
      <c r="H40" s="394"/>
      <c r="I40" s="293"/>
      <c r="J40" s="293"/>
      <c r="K40" s="418"/>
    </row>
    <row r="41" spans="1:11" ht="19.5" customHeight="1">
      <c r="A41" s="388"/>
      <c r="B41" s="418"/>
      <c r="C41" s="233">
        <v>34</v>
      </c>
      <c r="D41" s="242" t="s">
        <v>61</v>
      </c>
      <c r="E41" s="243"/>
      <c r="F41" s="243"/>
      <c r="G41" s="243"/>
      <c r="H41" s="394"/>
      <c r="I41" s="293"/>
      <c r="J41" s="293"/>
      <c r="K41" s="418"/>
    </row>
    <row r="42" spans="1:11" ht="19.5" customHeight="1">
      <c r="A42" s="388"/>
      <c r="B42" s="418"/>
      <c r="C42" s="233">
        <v>35</v>
      </c>
      <c r="D42" s="242" t="s">
        <v>62</v>
      </c>
      <c r="E42" s="243"/>
      <c r="F42" s="243"/>
      <c r="G42" s="243"/>
      <c r="H42" s="394"/>
      <c r="I42" s="293"/>
      <c r="J42" s="293"/>
      <c r="K42" s="418"/>
    </row>
    <row r="43" spans="1:11" ht="19.5" customHeight="1">
      <c r="A43" s="388"/>
      <c r="B43" s="418"/>
      <c r="C43" s="233">
        <v>36</v>
      </c>
      <c r="D43" s="242" t="s">
        <v>63</v>
      </c>
      <c r="E43" s="243"/>
      <c r="F43" s="243"/>
      <c r="G43" s="243"/>
      <c r="H43" s="394"/>
      <c r="I43" s="293"/>
      <c r="J43" s="293"/>
      <c r="K43" s="418"/>
    </row>
    <row r="44" spans="1:11" ht="19.5" customHeight="1">
      <c r="A44" s="388"/>
      <c r="B44" s="419"/>
      <c r="C44" s="233">
        <v>37</v>
      </c>
      <c r="D44" s="242" t="s">
        <v>64</v>
      </c>
      <c r="E44" s="243"/>
      <c r="F44" s="243"/>
      <c r="G44" s="243"/>
      <c r="H44" s="329"/>
      <c r="I44" s="318"/>
      <c r="J44" s="318"/>
      <c r="K44" s="419"/>
    </row>
    <row r="45" spans="1:11" ht="52.5" customHeight="1">
      <c r="A45" s="388"/>
      <c r="B45" s="421" t="s">
        <v>225</v>
      </c>
      <c r="C45" s="353"/>
      <c r="D45" s="353"/>
      <c r="E45" s="353"/>
      <c r="F45" s="353"/>
      <c r="G45" s="353"/>
      <c r="H45" s="353"/>
      <c r="I45" s="353"/>
      <c r="J45" s="353"/>
      <c r="K45" s="400"/>
    </row>
    <row r="46" spans="1:11" ht="72" customHeight="1">
      <c r="A46" s="388"/>
      <c r="B46" s="407" t="s">
        <v>68</v>
      </c>
      <c r="C46" s="118">
        <v>38</v>
      </c>
      <c r="D46" s="157" t="s">
        <v>226</v>
      </c>
      <c r="E46" s="244"/>
      <c r="F46" s="245"/>
      <c r="G46" s="245"/>
      <c r="H46" s="422" t="str">
        <f>HYPERLINK("https://docs.google.com/spreadsheets/d/1Fkj0Dlgs59PskSRZBTRLESfWond6e-6qm-UDoQ7dvt0/edit?usp=sharing","LINK ISD Attendance Rates")</f>
        <v>LINK ISD Attendance Rates</v>
      </c>
      <c r="I46" s="293"/>
      <c r="J46" s="293"/>
      <c r="K46" s="380"/>
    </row>
    <row r="47" spans="1:11" ht="33" customHeight="1">
      <c r="A47" s="388"/>
      <c r="B47" s="388"/>
      <c r="C47" s="384">
        <v>39</v>
      </c>
      <c r="D47" s="381" t="s">
        <v>227</v>
      </c>
      <c r="E47" s="246" t="s">
        <v>72</v>
      </c>
      <c r="F47" s="214"/>
      <c r="G47" s="214"/>
      <c r="H47" s="423" t="s">
        <v>228</v>
      </c>
      <c r="I47" s="274"/>
      <c r="J47" s="274"/>
      <c r="K47" s="275"/>
    </row>
    <row r="48" spans="1:11" ht="33" customHeight="1">
      <c r="A48" s="388"/>
      <c r="B48" s="388"/>
      <c r="C48" s="382"/>
      <c r="D48" s="382"/>
      <c r="E48" s="246" t="s">
        <v>74</v>
      </c>
      <c r="F48" s="214"/>
      <c r="G48" s="214"/>
      <c r="H48" s="293"/>
      <c r="I48" s="293"/>
      <c r="J48" s="293"/>
      <c r="K48" s="380"/>
    </row>
    <row r="49" spans="1:11" ht="33" customHeight="1">
      <c r="A49" s="388"/>
      <c r="B49" s="388"/>
      <c r="C49" s="382"/>
      <c r="D49" s="382"/>
      <c r="E49" s="246" t="s">
        <v>75</v>
      </c>
      <c r="F49" s="214"/>
      <c r="G49" s="214"/>
      <c r="H49" s="293"/>
      <c r="I49" s="293"/>
      <c r="J49" s="293"/>
      <c r="K49" s="380"/>
    </row>
    <row r="50" spans="1:11" ht="33" customHeight="1">
      <c r="A50" s="388"/>
      <c r="B50" s="388"/>
      <c r="C50" s="392"/>
      <c r="D50" s="392"/>
      <c r="E50" s="246" t="s">
        <v>76</v>
      </c>
      <c r="F50" s="214"/>
      <c r="G50" s="214"/>
      <c r="H50" s="293"/>
      <c r="I50" s="293"/>
      <c r="J50" s="293"/>
      <c r="K50" s="380"/>
    </row>
    <row r="51" spans="1:11" ht="20.25" customHeight="1">
      <c r="A51" s="388"/>
      <c r="B51" s="388"/>
      <c r="C51" s="133">
        <v>40</v>
      </c>
      <c r="D51" s="161" t="s">
        <v>77</v>
      </c>
      <c r="E51" s="247"/>
      <c r="F51" s="248"/>
      <c r="G51" s="248"/>
      <c r="H51" s="293"/>
      <c r="I51" s="293"/>
      <c r="J51" s="293"/>
      <c r="K51" s="380"/>
    </row>
    <row r="52" spans="1:11" ht="20.25" customHeight="1">
      <c r="A52" s="388"/>
      <c r="B52" s="388"/>
      <c r="C52" s="133">
        <v>41</v>
      </c>
      <c r="D52" s="161" t="s">
        <v>78</v>
      </c>
      <c r="E52" s="247"/>
      <c r="F52" s="248"/>
      <c r="G52" s="248"/>
      <c r="H52" s="293"/>
      <c r="I52" s="293"/>
      <c r="J52" s="293"/>
      <c r="K52" s="380"/>
    </row>
    <row r="53" spans="1:11" ht="20.25" customHeight="1">
      <c r="A53" s="388"/>
      <c r="B53" s="388"/>
      <c r="C53" s="133">
        <v>42</v>
      </c>
      <c r="D53" s="161" t="s">
        <v>79</v>
      </c>
      <c r="E53" s="247"/>
      <c r="F53" s="248"/>
      <c r="G53" s="248"/>
      <c r="H53" s="293"/>
      <c r="I53" s="293"/>
      <c r="J53" s="293"/>
      <c r="K53" s="380"/>
    </row>
    <row r="54" spans="1:11" ht="20.25" customHeight="1">
      <c r="A54" s="389"/>
      <c r="B54" s="389"/>
      <c r="C54" s="154">
        <v>43</v>
      </c>
      <c r="D54" s="165" t="s">
        <v>80</v>
      </c>
      <c r="E54" s="249"/>
      <c r="F54" s="250"/>
      <c r="G54" s="250"/>
      <c r="H54" s="318"/>
      <c r="I54" s="318"/>
      <c r="J54" s="318"/>
      <c r="K54" s="350"/>
    </row>
    <row r="55" spans="1:11" ht="51.75" customHeight="1">
      <c r="A55" s="424" t="s">
        <v>229</v>
      </c>
      <c r="B55" s="318"/>
      <c r="C55" s="318"/>
      <c r="D55" s="318"/>
      <c r="E55" s="318"/>
      <c r="F55" s="318"/>
      <c r="G55" s="318"/>
      <c r="H55" s="318"/>
      <c r="I55" s="318"/>
      <c r="J55" s="318"/>
      <c r="K55" s="350"/>
    </row>
    <row r="56" spans="1:11" ht="75.75" customHeight="1">
      <c r="A56" s="446" t="s">
        <v>82</v>
      </c>
      <c r="B56" s="170" t="s">
        <v>230</v>
      </c>
      <c r="C56" s="171">
        <v>44</v>
      </c>
      <c r="D56" s="172" t="s">
        <v>231</v>
      </c>
      <c r="E56" s="251"/>
      <c r="F56" s="252"/>
      <c r="G56" s="252"/>
      <c r="H56" s="425" t="s">
        <v>232</v>
      </c>
      <c r="I56" s="353"/>
      <c r="J56" s="353"/>
      <c r="K56" s="354"/>
    </row>
    <row r="57" spans="1:11" ht="19.5" customHeight="1">
      <c r="A57" s="325"/>
      <c r="B57" s="387" t="s">
        <v>233</v>
      </c>
      <c r="C57" s="126">
        <v>45</v>
      </c>
      <c r="D57" s="132" t="s">
        <v>184</v>
      </c>
      <c r="E57" s="253"/>
      <c r="F57" s="254"/>
      <c r="G57" s="254"/>
      <c r="H57" s="426" t="str">
        <f>HYPERLINK("https://docs.google.com/document/d/1rsiFyl1ku1c0XoPCf5rrRVv3fwaHlYo6mNjbvMIyRwI/edit","AVID scoring guide")</f>
        <v>AVID scoring guide</v>
      </c>
      <c r="I57" s="398"/>
      <c r="J57" s="398"/>
      <c r="K57" s="412"/>
    </row>
    <row r="58" spans="1:11" ht="19.5" customHeight="1">
      <c r="A58" s="325"/>
      <c r="B58" s="388"/>
      <c r="C58" s="133">
        <v>46</v>
      </c>
      <c r="D58" s="114" t="s">
        <v>185</v>
      </c>
      <c r="E58" s="255"/>
      <c r="F58" s="256"/>
      <c r="G58" s="256"/>
      <c r="H58" s="394"/>
      <c r="I58" s="293"/>
      <c r="J58" s="293"/>
      <c r="K58" s="380"/>
    </row>
    <row r="59" spans="1:11" ht="19.5" customHeight="1">
      <c r="A59" s="325"/>
      <c r="B59" s="388"/>
      <c r="C59" s="133">
        <v>47</v>
      </c>
      <c r="D59" s="114" t="s">
        <v>186</v>
      </c>
      <c r="E59" s="255"/>
      <c r="F59" s="256"/>
      <c r="G59" s="256"/>
      <c r="H59" s="394"/>
      <c r="I59" s="293"/>
      <c r="J59" s="293"/>
      <c r="K59" s="380"/>
    </row>
    <row r="60" spans="1:11" ht="19.5" customHeight="1">
      <c r="A60" s="325"/>
      <c r="B60" s="388"/>
      <c r="C60" s="133">
        <v>48</v>
      </c>
      <c r="D60" s="114" t="s">
        <v>187</v>
      </c>
      <c r="E60" s="255"/>
      <c r="F60" s="256"/>
      <c r="G60" s="248"/>
      <c r="H60" s="404"/>
      <c r="I60" s="347"/>
      <c r="J60" s="347"/>
      <c r="K60" s="348"/>
    </row>
    <row r="61" spans="1:11" ht="19.5" customHeight="1">
      <c r="A61" s="326"/>
      <c r="B61" s="389"/>
      <c r="C61" s="154">
        <v>49</v>
      </c>
      <c r="D61" s="148" t="s">
        <v>188</v>
      </c>
      <c r="E61" s="257"/>
      <c r="F61" s="258"/>
      <c r="G61" s="258"/>
      <c r="H61" s="376" t="s">
        <v>189</v>
      </c>
      <c r="I61" s="377"/>
      <c r="J61" s="377"/>
      <c r="K61" s="378"/>
    </row>
    <row r="62" spans="1:11" ht="54.75" customHeight="1">
      <c r="A62" s="427" t="s">
        <v>234</v>
      </c>
      <c r="B62" s="353"/>
      <c r="C62" s="353"/>
      <c r="D62" s="353"/>
      <c r="E62" s="353"/>
      <c r="F62" s="353"/>
      <c r="G62" s="353"/>
      <c r="H62" s="353"/>
      <c r="I62" s="353"/>
      <c r="J62" s="353"/>
      <c r="K62" s="400"/>
    </row>
    <row r="63" spans="1:11" ht="60" customHeight="1">
      <c r="A63" s="447" t="s">
        <v>235</v>
      </c>
      <c r="B63" s="259" t="s">
        <v>91</v>
      </c>
      <c r="C63" s="260">
        <v>50</v>
      </c>
      <c r="D63" s="243"/>
      <c r="E63" s="243"/>
      <c r="F63" s="243"/>
      <c r="G63" s="243"/>
      <c r="H63" s="450" t="s">
        <v>236</v>
      </c>
      <c r="I63" s="274"/>
      <c r="J63" s="274"/>
      <c r="K63" s="275"/>
    </row>
    <row r="64" spans="1:11" ht="60" customHeight="1">
      <c r="A64" s="293"/>
      <c r="B64" s="259" t="s">
        <v>93</v>
      </c>
      <c r="C64" s="260">
        <v>51</v>
      </c>
      <c r="D64" s="243"/>
      <c r="E64" s="243"/>
      <c r="F64" s="243"/>
      <c r="G64" s="243"/>
      <c r="H64" s="394"/>
      <c r="I64" s="293"/>
      <c r="J64" s="293"/>
      <c r="K64" s="380"/>
    </row>
    <row r="65" spans="1:11" ht="60" customHeight="1">
      <c r="A65" s="293"/>
      <c r="B65" s="261" t="s">
        <v>68</v>
      </c>
      <c r="C65" s="260">
        <v>52</v>
      </c>
      <c r="D65" s="243"/>
      <c r="E65" s="243"/>
      <c r="F65" s="243"/>
      <c r="G65" s="243"/>
      <c r="H65" s="404"/>
      <c r="I65" s="347"/>
      <c r="J65" s="347"/>
      <c r="K65" s="348"/>
    </row>
    <row r="66" spans="1:11" ht="90" customHeight="1">
      <c r="A66" s="451" t="s">
        <v>237</v>
      </c>
      <c r="B66" s="368"/>
      <c r="C66" s="368"/>
      <c r="D66" s="368"/>
      <c r="E66" s="368"/>
      <c r="F66" s="368"/>
      <c r="G66" s="368"/>
      <c r="H66" s="368"/>
      <c r="I66" s="368"/>
      <c r="J66" s="368"/>
      <c r="K66" s="369"/>
    </row>
  </sheetData>
  <mergeCells count="46">
    <mergeCell ref="B23:B25"/>
    <mergeCell ref="B46:B54"/>
    <mergeCell ref="B57:B61"/>
    <mergeCell ref="H63:K65"/>
    <mergeCell ref="A66:K66"/>
    <mergeCell ref="A27:A54"/>
    <mergeCell ref="A56:A61"/>
    <mergeCell ref="A63:A65"/>
    <mergeCell ref="A4:A8"/>
    <mergeCell ref="A11:A25"/>
    <mergeCell ref="E21:G21"/>
    <mergeCell ref="A26:K26"/>
    <mergeCell ref="A1:G2"/>
    <mergeCell ref="H1:K1"/>
    <mergeCell ref="H2:I2"/>
    <mergeCell ref="H4:K8"/>
    <mergeCell ref="A9:K9"/>
    <mergeCell ref="I10:K10"/>
    <mergeCell ref="H14:H15"/>
    <mergeCell ref="I11:K15"/>
    <mergeCell ref="H16:K16"/>
    <mergeCell ref="H17:K18"/>
    <mergeCell ref="H19:K22"/>
    <mergeCell ref="H23:K25"/>
    <mergeCell ref="B11:B15"/>
    <mergeCell ref="B16:B18"/>
    <mergeCell ref="B4:B8"/>
    <mergeCell ref="C14:D14"/>
    <mergeCell ref="E17:G17"/>
    <mergeCell ref="E18:G18"/>
    <mergeCell ref="E20:G20"/>
    <mergeCell ref="B19:B22"/>
    <mergeCell ref="A55:K55"/>
    <mergeCell ref="H56:K56"/>
    <mergeCell ref="H57:K60"/>
    <mergeCell ref="H61:K61"/>
    <mergeCell ref="A62:K62"/>
    <mergeCell ref="B27:B35"/>
    <mergeCell ref="B36:B44"/>
    <mergeCell ref="B45:K45"/>
    <mergeCell ref="C47:C50"/>
    <mergeCell ref="D47:D50"/>
    <mergeCell ref="H46:K46"/>
    <mergeCell ref="H47:K54"/>
    <mergeCell ref="H27:K35"/>
    <mergeCell ref="H36:K44"/>
  </mergeCells>
  <conditionalFormatting sqref="E10:G13 E20:E21">
    <cfRule type="cellIs" dxfId="32" priority="1" operator="lessThanOrEqual">
      <formula>1</formula>
    </cfRule>
  </conditionalFormatting>
  <conditionalFormatting sqref="E10:G13 E20:E21">
    <cfRule type="cellIs" dxfId="31" priority="2" operator="equal">
      <formula>2</formula>
    </cfRule>
  </conditionalFormatting>
  <conditionalFormatting sqref="E10:G13 E20:E21">
    <cfRule type="cellIs" dxfId="30" priority="3" operator="equal">
      <formula>3</formula>
    </cfRule>
  </conditionalFormatting>
  <conditionalFormatting sqref="E16:G16">
    <cfRule type="cellIs" dxfId="29" priority="4" operator="lessThanOrEqual">
      <formula>1</formula>
    </cfRule>
  </conditionalFormatting>
  <conditionalFormatting sqref="E16:G16">
    <cfRule type="cellIs" dxfId="28" priority="5" operator="equal">
      <formula>2</formula>
    </cfRule>
  </conditionalFormatting>
  <conditionalFormatting sqref="E16:G16">
    <cfRule type="cellIs" dxfId="27" priority="6" operator="equal">
      <formula>3</formula>
    </cfRule>
  </conditionalFormatting>
  <conditionalFormatting sqref="F27:G44">
    <cfRule type="cellIs" dxfId="26" priority="7" operator="lessThanOrEqual">
      <formula>1</formula>
    </cfRule>
  </conditionalFormatting>
  <conditionalFormatting sqref="F27:G44">
    <cfRule type="cellIs" dxfId="25" priority="8" operator="equal">
      <formula>2</formula>
    </cfRule>
  </conditionalFormatting>
  <conditionalFormatting sqref="F27:G44">
    <cfRule type="cellIs" dxfId="24" priority="9" operator="equal">
      <formula>3</formula>
    </cfRule>
  </conditionalFormatting>
  <conditionalFormatting sqref="F47:G54">
    <cfRule type="cellIs" dxfId="23" priority="10" operator="lessThanOrEqual">
      <formula>1</formula>
    </cfRule>
  </conditionalFormatting>
  <conditionalFormatting sqref="F47:G54">
    <cfRule type="cellIs" dxfId="22" priority="11" operator="equal">
      <formula>2</formula>
    </cfRule>
  </conditionalFormatting>
  <conditionalFormatting sqref="F47:G54">
    <cfRule type="cellIs" dxfId="21" priority="12" operator="equal">
      <formula>3</formula>
    </cfRule>
  </conditionalFormatting>
  <conditionalFormatting sqref="E56">
    <cfRule type="cellIs" dxfId="20" priority="13" operator="lessThanOrEqual">
      <formula>1</formula>
    </cfRule>
  </conditionalFormatting>
  <conditionalFormatting sqref="E56">
    <cfRule type="cellIs" dxfId="19" priority="14" operator="equal">
      <formula>2</formula>
    </cfRule>
  </conditionalFormatting>
  <conditionalFormatting sqref="E56">
    <cfRule type="cellIs" dxfId="18" priority="15" operator="equal">
      <formula>3</formula>
    </cfRule>
  </conditionalFormatting>
  <hyperlinks>
    <hyperlink ref="H56" r:id="rId1" xr:uid="{00000000-0004-0000-0400-000000000000}"/>
  </hyperlink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K62"/>
  <sheetViews>
    <sheetView workbookViewId="0">
      <pane ySplit="3" topLeftCell="A4" activePane="bottomLeft" state="frozen"/>
      <selection pane="bottomLeft" activeCell="B5" sqref="B5"/>
    </sheetView>
  </sheetViews>
  <sheetFormatPr baseColWidth="10" defaultColWidth="14.5" defaultRowHeight="15" customHeight="1"/>
  <cols>
    <col min="1" max="1" width="8.6640625" customWidth="1"/>
    <col min="2" max="2" width="10.6640625" customWidth="1"/>
    <col min="3" max="3" width="3.6640625" customWidth="1"/>
    <col min="4" max="4" width="59.5" customWidth="1"/>
    <col min="5" max="7" width="10.33203125" customWidth="1"/>
    <col min="8" max="11" width="12.5" customWidth="1"/>
  </cols>
  <sheetData>
    <row r="1" spans="1:11">
      <c r="A1" s="397" t="s">
        <v>1</v>
      </c>
      <c r="B1" s="398"/>
      <c r="C1" s="398"/>
      <c r="D1" s="398"/>
      <c r="E1" s="398"/>
      <c r="F1" s="398"/>
      <c r="G1" s="398"/>
      <c r="H1" s="399" t="s">
        <v>2</v>
      </c>
      <c r="I1" s="353"/>
      <c r="J1" s="353"/>
      <c r="K1" s="400"/>
    </row>
    <row r="2" spans="1:11" ht="16">
      <c r="A2" s="326"/>
      <c r="B2" s="318"/>
      <c r="C2" s="318"/>
      <c r="D2" s="318"/>
      <c r="E2" s="318"/>
      <c r="F2" s="318"/>
      <c r="G2" s="318"/>
      <c r="H2" s="402" t="s">
        <v>3</v>
      </c>
      <c r="I2" s="354"/>
      <c r="J2" s="102" t="s">
        <v>4</v>
      </c>
      <c r="K2" s="196" t="s">
        <v>5</v>
      </c>
    </row>
    <row r="3" spans="1:11" ht="30">
      <c r="A3" s="197" t="s">
        <v>6</v>
      </c>
      <c r="B3" s="197" t="s">
        <v>7</v>
      </c>
      <c r="C3" s="198" t="s">
        <v>8</v>
      </c>
      <c r="D3" s="199" t="s">
        <v>9</v>
      </c>
      <c r="E3" s="200" t="s">
        <v>10</v>
      </c>
      <c r="F3" s="200" t="s">
        <v>11</v>
      </c>
      <c r="G3" s="200" t="s">
        <v>12</v>
      </c>
      <c r="H3" s="201">
        <v>0</v>
      </c>
      <c r="I3" s="201">
        <v>1</v>
      </c>
      <c r="J3" s="202">
        <v>2</v>
      </c>
      <c r="K3" s="203">
        <v>3</v>
      </c>
    </row>
    <row r="4" spans="1:11" ht="45" customHeight="1">
      <c r="A4" s="448" t="s">
        <v>13</v>
      </c>
      <c r="B4" s="428" t="s">
        <v>14</v>
      </c>
      <c r="C4" s="204">
        <v>1</v>
      </c>
      <c r="D4" s="157" t="s">
        <v>203</v>
      </c>
      <c r="E4" s="115"/>
      <c r="F4" s="115"/>
      <c r="G4" s="115"/>
      <c r="H4" s="433" t="s">
        <v>238</v>
      </c>
      <c r="I4" s="398"/>
      <c r="J4" s="398"/>
      <c r="K4" s="434"/>
    </row>
    <row r="5" spans="1:11" ht="45" customHeight="1">
      <c r="A5" s="389"/>
      <c r="B5" s="389"/>
      <c r="C5" s="205">
        <v>2</v>
      </c>
      <c r="D5" s="208" t="s">
        <v>101</v>
      </c>
      <c r="E5" s="152"/>
      <c r="F5" s="152"/>
      <c r="G5" s="207"/>
      <c r="H5" s="326"/>
      <c r="I5" s="318"/>
      <c r="J5" s="318"/>
      <c r="K5" s="419"/>
    </row>
    <row r="6" spans="1:11" ht="48" customHeight="1">
      <c r="A6" s="435" t="s">
        <v>239</v>
      </c>
      <c r="B6" s="353"/>
      <c r="C6" s="353"/>
      <c r="D6" s="353"/>
      <c r="E6" s="353"/>
      <c r="F6" s="353"/>
      <c r="G6" s="353"/>
      <c r="H6" s="353"/>
      <c r="I6" s="353"/>
      <c r="J6" s="353"/>
      <c r="K6" s="400"/>
    </row>
    <row r="7" spans="1:11" ht="43.5" customHeight="1">
      <c r="A7" s="209" t="s">
        <v>6</v>
      </c>
      <c r="B7" s="209" t="s">
        <v>7</v>
      </c>
      <c r="C7" s="210" t="s">
        <v>8</v>
      </c>
      <c r="D7" s="209" t="s">
        <v>9</v>
      </c>
      <c r="E7" s="209" t="s">
        <v>22</v>
      </c>
      <c r="F7" s="209" t="s">
        <v>23</v>
      </c>
      <c r="G7" s="209" t="s">
        <v>24</v>
      </c>
      <c r="H7" s="209" t="s">
        <v>25</v>
      </c>
      <c r="I7" s="436" t="s">
        <v>209</v>
      </c>
      <c r="J7" s="353"/>
      <c r="K7" s="400"/>
    </row>
    <row r="8" spans="1:11" ht="18.75" customHeight="1">
      <c r="A8" s="449" t="s">
        <v>27</v>
      </c>
      <c r="B8" s="395" t="s">
        <v>28</v>
      </c>
      <c r="C8" s="126">
        <v>3</v>
      </c>
      <c r="D8" s="157" t="s">
        <v>210</v>
      </c>
      <c r="E8" s="115"/>
      <c r="F8" s="211"/>
      <c r="G8" s="212"/>
      <c r="H8" s="213"/>
      <c r="I8" s="438" t="s">
        <v>30</v>
      </c>
      <c r="J8" s="293"/>
      <c r="K8" s="380"/>
    </row>
    <row r="9" spans="1:11" ht="18.75" customHeight="1">
      <c r="A9" s="394"/>
      <c r="B9" s="388"/>
      <c r="C9" s="118">
        <v>4</v>
      </c>
      <c r="D9" s="114" t="s">
        <v>31</v>
      </c>
      <c r="E9" s="115"/>
      <c r="F9" s="214"/>
      <c r="G9" s="215"/>
      <c r="H9" s="216"/>
      <c r="I9" s="293"/>
      <c r="J9" s="293"/>
      <c r="K9" s="380"/>
    </row>
    <row r="10" spans="1:11" ht="18.75" customHeight="1">
      <c r="A10" s="394"/>
      <c r="B10" s="388"/>
      <c r="C10" s="118">
        <v>5</v>
      </c>
      <c r="D10" s="114" t="s">
        <v>32</v>
      </c>
      <c r="E10" s="115"/>
      <c r="F10" s="214"/>
      <c r="G10" s="215"/>
      <c r="H10" s="216"/>
      <c r="I10" s="293"/>
      <c r="J10" s="293"/>
      <c r="K10" s="380"/>
    </row>
    <row r="11" spans="1:11" ht="24" customHeight="1">
      <c r="A11" s="394"/>
      <c r="B11" s="388"/>
      <c r="C11" s="429"/>
      <c r="D11" s="369"/>
      <c r="E11" s="217" t="s">
        <v>33</v>
      </c>
      <c r="F11" s="217" t="s">
        <v>34</v>
      </c>
      <c r="G11" s="218" t="s">
        <v>35</v>
      </c>
      <c r="H11" s="437"/>
      <c r="I11" s="293"/>
      <c r="J11" s="293"/>
      <c r="K11" s="380"/>
    </row>
    <row r="12" spans="1:11" ht="19.5" customHeight="1">
      <c r="A12" s="394"/>
      <c r="B12" s="389"/>
      <c r="C12" s="118">
        <v>6</v>
      </c>
      <c r="D12" s="219" t="s">
        <v>36</v>
      </c>
      <c r="E12" s="214"/>
      <c r="F12" s="220"/>
      <c r="G12" s="221"/>
      <c r="H12" s="383"/>
      <c r="I12" s="318"/>
      <c r="J12" s="318"/>
      <c r="K12" s="350"/>
    </row>
    <row r="13" spans="1:11" ht="33" customHeight="1">
      <c r="A13" s="394"/>
      <c r="B13" s="395" t="s">
        <v>37</v>
      </c>
      <c r="C13" s="126">
        <v>7</v>
      </c>
      <c r="D13" s="127" t="s">
        <v>161</v>
      </c>
      <c r="E13" s="128"/>
      <c r="F13" s="211"/>
      <c r="G13" s="211"/>
      <c r="H13" s="439" t="str">
        <f>HYPERLINK("https://docs.google.com/spreadsheets/d/1jQ0ZnYDFzaUtDXZ7PjFNCkF9tPZTyba_mAsmq50WO_k/edit?usp=sharing","TSS Survey Interpretation to Guide PD")</f>
        <v>TSS Survey Interpretation to Guide PD</v>
      </c>
      <c r="I13" s="347"/>
      <c r="J13" s="347"/>
      <c r="K13" s="348"/>
    </row>
    <row r="14" spans="1:11" ht="22.5" customHeight="1">
      <c r="A14" s="394"/>
      <c r="B14" s="388"/>
      <c r="C14" s="118">
        <v>8</v>
      </c>
      <c r="D14" s="222" t="s">
        <v>211</v>
      </c>
      <c r="E14" s="430" t="s">
        <v>212</v>
      </c>
      <c r="F14" s="347"/>
      <c r="G14" s="348"/>
      <c r="H14" s="440" t="str">
        <f>HYPERLINK("https://docs.google.com/spreadsheets/d/1RxEyWh67Jxa3SjFRV-ipaa-oJl5mUGV6X0YMG2OSbKU/edit?usp=sharing","TSS Scoring Guide")</f>
        <v>TSS Scoring Guide</v>
      </c>
      <c r="I14" s="274"/>
      <c r="J14" s="274"/>
      <c r="K14" s="275"/>
    </row>
    <row r="15" spans="1:11" ht="22.5" customHeight="1">
      <c r="A15" s="394"/>
      <c r="B15" s="389"/>
      <c r="C15" s="130">
        <v>9</v>
      </c>
      <c r="D15" s="223" t="s">
        <v>213</v>
      </c>
      <c r="E15" s="431" t="s">
        <v>212</v>
      </c>
      <c r="F15" s="318"/>
      <c r="G15" s="350"/>
      <c r="H15" s="329"/>
      <c r="I15" s="318"/>
      <c r="J15" s="318"/>
      <c r="K15" s="350"/>
    </row>
    <row r="16" spans="1:11" ht="24.75" customHeight="1">
      <c r="A16" s="394"/>
      <c r="B16" s="395" t="s">
        <v>162</v>
      </c>
      <c r="C16" s="118">
        <v>10</v>
      </c>
      <c r="D16" s="132" t="s">
        <v>29</v>
      </c>
      <c r="E16" s="128"/>
      <c r="F16" s="211"/>
      <c r="G16" s="211"/>
      <c r="H16" s="413" t="str">
        <f>HYPERLINK("https://docs.google.com/spreadsheets/d/1eRXrSnrUzc7qZy9_PgAD_0YGjFHz2OPjOnlcX8KMQK8/edit?usp=sharing","PST Scoring Guide")</f>
        <v>PST Scoring Guide</v>
      </c>
      <c r="I16" s="293"/>
      <c r="J16" s="293"/>
      <c r="K16" s="380"/>
    </row>
    <row r="17" spans="1:11" ht="34.5" customHeight="1">
      <c r="A17" s="394"/>
      <c r="B17" s="388"/>
      <c r="C17" s="133">
        <v>11</v>
      </c>
      <c r="D17" s="114" t="s">
        <v>31</v>
      </c>
      <c r="E17" s="344" t="s">
        <v>240</v>
      </c>
      <c r="F17" s="283"/>
      <c r="G17" s="284"/>
      <c r="H17" s="394"/>
      <c r="I17" s="293"/>
      <c r="J17" s="293"/>
      <c r="K17" s="380"/>
    </row>
    <row r="18" spans="1:11" ht="34.5" customHeight="1">
      <c r="A18" s="394"/>
      <c r="B18" s="388"/>
      <c r="C18" s="133">
        <v>12</v>
      </c>
      <c r="D18" s="114" t="s">
        <v>32</v>
      </c>
      <c r="E18" s="346" t="s">
        <v>241</v>
      </c>
      <c r="F18" s="347"/>
      <c r="G18" s="348"/>
      <c r="H18" s="394"/>
      <c r="I18" s="293"/>
      <c r="J18" s="293"/>
      <c r="K18" s="380"/>
    </row>
    <row r="19" spans="1:11" ht="24.75" customHeight="1">
      <c r="A19" s="394"/>
      <c r="B19" s="389"/>
      <c r="C19" s="130">
        <v>13</v>
      </c>
      <c r="D19" s="224" t="s">
        <v>109</v>
      </c>
      <c r="E19" s="225"/>
      <c r="F19" s="155"/>
      <c r="G19" s="226"/>
      <c r="H19" s="329"/>
      <c r="I19" s="318"/>
      <c r="J19" s="318"/>
      <c r="K19" s="350"/>
    </row>
    <row r="20" spans="1:11" ht="24.75" customHeight="1">
      <c r="A20" s="394"/>
      <c r="B20" s="395" t="s">
        <v>216</v>
      </c>
      <c r="C20" s="118">
        <v>14</v>
      </c>
      <c r="D20" s="132" t="s">
        <v>217</v>
      </c>
      <c r="E20" s="115"/>
      <c r="F20" s="115"/>
      <c r="G20" s="115"/>
      <c r="H20" s="441" t="s">
        <v>242</v>
      </c>
      <c r="I20" s="293"/>
      <c r="J20" s="293"/>
      <c r="K20" s="380"/>
    </row>
    <row r="21" spans="1:11" ht="24.75" customHeight="1">
      <c r="A21" s="394"/>
      <c r="B21" s="388"/>
      <c r="C21" s="118">
        <v>15</v>
      </c>
      <c r="D21" s="132" t="s">
        <v>219</v>
      </c>
      <c r="E21" s="115"/>
      <c r="F21" s="115"/>
      <c r="G21" s="115"/>
      <c r="H21" s="394"/>
      <c r="I21" s="293"/>
      <c r="J21" s="293"/>
      <c r="K21" s="380"/>
    </row>
    <row r="22" spans="1:11" ht="24.75" customHeight="1">
      <c r="A22" s="404"/>
      <c r="B22" s="389"/>
      <c r="C22" s="227">
        <v>16</v>
      </c>
      <c r="D22" s="228" t="s">
        <v>220</v>
      </c>
      <c r="E22" s="135"/>
      <c r="F22" s="135"/>
      <c r="G22" s="135"/>
      <c r="H22" s="329"/>
      <c r="I22" s="318"/>
      <c r="J22" s="318"/>
      <c r="K22" s="350"/>
    </row>
    <row r="23" spans="1:11" ht="51.75" customHeight="1">
      <c r="A23" s="432" t="s">
        <v>243</v>
      </c>
      <c r="B23" s="353"/>
      <c r="C23" s="353"/>
      <c r="D23" s="353"/>
      <c r="E23" s="353"/>
      <c r="F23" s="353"/>
      <c r="G23" s="353"/>
      <c r="H23" s="353"/>
      <c r="I23" s="353"/>
      <c r="J23" s="353"/>
      <c r="K23" s="400"/>
    </row>
    <row r="24" spans="1:11" ht="18" customHeight="1">
      <c r="A24" s="445" t="s">
        <v>222</v>
      </c>
      <c r="B24" s="417" t="s">
        <v>112</v>
      </c>
      <c r="C24" s="229">
        <v>17</v>
      </c>
      <c r="D24" s="230" t="s">
        <v>54</v>
      </c>
      <c r="E24" s="231" t="s">
        <v>55</v>
      </c>
      <c r="F24" s="231"/>
      <c r="G24" s="232"/>
      <c r="H24" s="442" t="s">
        <v>244</v>
      </c>
      <c r="I24" s="293"/>
      <c r="J24" s="293"/>
      <c r="K24" s="418"/>
    </row>
    <row r="25" spans="1:11" ht="18" customHeight="1">
      <c r="A25" s="388"/>
      <c r="B25" s="418"/>
      <c r="C25" s="233">
        <v>18</v>
      </c>
      <c r="D25" s="234" t="s">
        <v>57</v>
      </c>
      <c r="E25" s="235"/>
      <c r="F25" s="235"/>
      <c r="G25" s="235"/>
      <c r="H25" s="394"/>
      <c r="I25" s="293"/>
      <c r="J25" s="293"/>
      <c r="K25" s="418"/>
    </row>
    <row r="26" spans="1:11" ht="18" customHeight="1">
      <c r="A26" s="388"/>
      <c r="B26" s="418"/>
      <c r="C26" s="233">
        <v>19</v>
      </c>
      <c r="D26" s="234" t="s">
        <v>58</v>
      </c>
      <c r="E26" s="235"/>
      <c r="F26" s="235"/>
      <c r="G26" s="235"/>
      <c r="H26" s="394"/>
      <c r="I26" s="293"/>
      <c r="J26" s="293"/>
      <c r="K26" s="418"/>
    </row>
    <row r="27" spans="1:11" ht="18" customHeight="1">
      <c r="A27" s="388"/>
      <c r="B27" s="418"/>
      <c r="C27" s="233">
        <v>20</v>
      </c>
      <c r="D27" s="234" t="s">
        <v>59</v>
      </c>
      <c r="E27" s="235"/>
      <c r="F27" s="235"/>
      <c r="G27" s="235"/>
      <c r="H27" s="394"/>
      <c r="I27" s="293"/>
      <c r="J27" s="293"/>
      <c r="K27" s="418"/>
    </row>
    <row r="28" spans="1:11" ht="18" customHeight="1">
      <c r="A28" s="388"/>
      <c r="B28" s="418"/>
      <c r="C28" s="233">
        <v>21</v>
      </c>
      <c r="D28" s="234" t="s">
        <v>60</v>
      </c>
      <c r="E28" s="235"/>
      <c r="F28" s="235"/>
      <c r="G28" s="235"/>
      <c r="H28" s="394"/>
      <c r="I28" s="293"/>
      <c r="J28" s="293"/>
      <c r="K28" s="418"/>
    </row>
    <row r="29" spans="1:11" ht="18" customHeight="1">
      <c r="A29" s="388"/>
      <c r="B29" s="418"/>
      <c r="C29" s="233">
        <v>22</v>
      </c>
      <c r="D29" s="234" t="s">
        <v>61</v>
      </c>
      <c r="E29" s="235"/>
      <c r="F29" s="235"/>
      <c r="G29" s="235"/>
      <c r="H29" s="394"/>
      <c r="I29" s="293"/>
      <c r="J29" s="293"/>
      <c r="K29" s="418"/>
    </row>
    <row r="30" spans="1:11" ht="18" customHeight="1">
      <c r="A30" s="388"/>
      <c r="B30" s="418"/>
      <c r="C30" s="233">
        <v>23</v>
      </c>
      <c r="D30" s="234" t="s">
        <v>62</v>
      </c>
      <c r="E30" s="235"/>
      <c r="F30" s="235"/>
      <c r="G30" s="235"/>
      <c r="H30" s="394"/>
      <c r="I30" s="293"/>
      <c r="J30" s="293"/>
      <c r="K30" s="418"/>
    </row>
    <row r="31" spans="1:11" ht="19.5" customHeight="1">
      <c r="A31" s="388"/>
      <c r="B31" s="418"/>
      <c r="C31" s="233">
        <v>24</v>
      </c>
      <c r="D31" s="234" t="s">
        <v>63</v>
      </c>
      <c r="E31" s="235"/>
      <c r="F31" s="235"/>
      <c r="G31" s="235"/>
      <c r="H31" s="394"/>
      <c r="I31" s="293"/>
      <c r="J31" s="293"/>
      <c r="K31" s="418"/>
    </row>
    <row r="32" spans="1:11" ht="19.5" customHeight="1">
      <c r="A32" s="388"/>
      <c r="B32" s="419"/>
      <c r="C32" s="236">
        <v>25</v>
      </c>
      <c r="D32" s="237" t="s">
        <v>64</v>
      </c>
      <c r="E32" s="238"/>
      <c r="F32" s="238"/>
      <c r="G32" s="238"/>
      <c r="H32" s="329"/>
      <c r="I32" s="318"/>
      <c r="J32" s="318"/>
      <c r="K32" s="419"/>
    </row>
    <row r="33" spans="1:11" ht="19.5" customHeight="1">
      <c r="A33" s="388"/>
      <c r="B33" s="420" t="s">
        <v>114</v>
      </c>
      <c r="C33" s="239">
        <v>26</v>
      </c>
      <c r="D33" s="240" t="s">
        <v>54</v>
      </c>
      <c r="E33" s="241"/>
      <c r="F33" s="241"/>
      <c r="G33" s="241"/>
      <c r="H33" s="443" t="s">
        <v>245</v>
      </c>
      <c r="I33" s="277"/>
      <c r="J33" s="277"/>
      <c r="K33" s="444"/>
    </row>
    <row r="34" spans="1:11" ht="19.5" customHeight="1">
      <c r="A34" s="388"/>
      <c r="B34" s="418"/>
      <c r="C34" s="233">
        <v>27</v>
      </c>
      <c r="D34" s="242" t="s">
        <v>57</v>
      </c>
      <c r="E34" s="243"/>
      <c r="F34" s="243"/>
      <c r="G34" s="243"/>
      <c r="H34" s="394"/>
      <c r="I34" s="293"/>
      <c r="J34" s="293"/>
      <c r="K34" s="418"/>
    </row>
    <row r="35" spans="1:11" ht="19.5" customHeight="1">
      <c r="A35" s="388"/>
      <c r="B35" s="418"/>
      <c r="C35" s="233">
        <v>28</v>
      </c>
      <c r="D35" s="242" t="s">
        <v>58</v>
      </c>
      <c r="E35" s="243"/>
      <c r="F35" s="243"/>
      <c r="G35" s="243"/>
      <c r="H35" s="394"/>
      <c r="I35" s="293"/>
      <c r="J35" s="293"/>
      <c r="K35" s="418"/>
    </row>
    <row r="36" spans="1:11" ht="19.5" customHeight="1">
      <c r="A36" s="388"/>
      <c r="B36" s="418"/>
      <c r="C36" s="233">
        <v>29</v>
      </c>
      <c r="D36" s="242" t="s">
        <v>59</v>
      </c>
      <c r="E36" s="243"/>
      <c r="F36" s="243"/>
      <c r="G36" s="243"/>
      <c r="H36" s="394"/>
      <c r="I36" s="293"/>
      <c r="J36" s="293"/>
      <c r="K36" s="418"/>
    </row>
    <row r="37" spans="1:11" ht="19.5" customHeight="1">
      <c r="A37" s="388"/>
      <c r="B37" s="418"/>
      <c r="C37" s="233">
        <v>30</v>
      </c>
      <c r="D37" s="242" t="s">
        <v>60</v>
      </c>
      <c r="E37" s="243"/>
      <c r="F37" s="243"/>
      <c r="G37" s="243"/>
      <c r="H37" s="394"/>
      <c r="I37" s="293"/>
      <c r="J37" s="293"/>
      <c r="K37" s="418"/>
    </row>
    <row r="38" spans="1:11" ht="19.5" customHeight="1">
      <c r="A38" s="388"/>
      <c r="B38" s="418"/>
      <c r="C38" s="233">
        <v>31</v>
      </c>
      <c r="D38" s="242" t="s">
        <v>61</v>
      </c>
      <c r="E38" s="243"/>
      <c r="F38" s="243"/>
      <c r="G38" s="243"/>
      <c r="H38" s="394"/>
      <c r="I38" s="293"/>
      <c r="J38" s="293"/>
      <c r="K38" s="418"/>
    </row>
    <row r="39" spans="1:11" ht="19.5" customHeight="1">
      <c r="A39" s="388"/>
      <c r="B39" s="418"/>
      <c r="C39" s="233">
        <v>32</v>
      </c>
      <c r="D39" s="242" t="s">
        <v>62</v>
      </c>
      <c r="E39" s="243"/>
      <c r="F39" s="243"/>
      <c r="G39" s="243"/>
      <c r="H39" s="394"/>
      <c r="I39" s="293"/>
      <c r="J39" s="293"/>
      <c r="K39" s="418"/>
    </row>
    <row r="40" spans="1:11" ht="19.5" customHeight="1">
      <c r="A40" s="388"/>
      <c r="B40" s="418"/>
      <c r="C40" s="233">
        <v>33</v>
      </c>
      <c r="D40" s="242" t="s">
        <v>63</v>
      </c>
      <c r="E40" s="243"/>
      <c r="F40" s="243"/>
      <c r="G40" s="243"/>
      <c r="H40" s="394"/>
      <c r="I40" s="293"/>
      <c r="J40" s="293"/>
      <c r="K40" s="418"/>
    </row>
    <row r="41" spans="1:11" ht="19.5" customHeight="1">
      <c r="A41" s="388"/>
      <c r="B41" s="419"/>
      <c r="C41" s="233">
        <v>34</v>
      </c>
      <c r="D41" s="242" t="s">
        <v>64</v>
      </c>
      <c r="E41" s="243"/>
      <c r="F41" s="243"/>
      <c r="G41" s="243"/>
      <c r="H41" s="329"/>
      <c r="I41" s="318"/>
      <c r="J41" s="318"/>
      <c r="K41" s="419"/>
    </row>
    <row r="42" spans="1:11" ht="72" customHeight="1">
      <c r="A42" s="388"/>
      <c r="B42" s="421" t="s">
        <v>246</v>
      </c>
      <c r="C42" s="353"/>
      <c r="D42" s="353"/>
      <c r="E42" s="353"/>
      <c r="F42" s="353"/>
      <c r="G42" s="353"/>
      <c r="H42" s="353"/>
      <c r="I42" s="353"/>
      <c r="J42" s="353"/>
      <c r="K42" s="400"/>
    </row>
    <row r="43" spans="1:11" ht="72" customHeight="1">
      <c r="A43" s="388"/>
      <c r="B43" s="407" t="s">
        <v>68</v>
      </c>
      <c r="C43" s="118">
        <v>35</v>
      </c>
      <c r="D43" s="157" t="s">
        <v>247</v>
      </c>
      <c r="E43" s="244"/>
      <c r="F43" s="245"/>
      <c r="G43" s="245"/>
      <c r="H43" s="422" t="str">
        <f>HYPERLINK("https://docs.google.com/spreadsheets/d/1Fkj0Dlgs59PskSRZBTRLESfWond6e-6qm-UDoQ7dvt0/edit?usp=sharing","LINK ISD Attendance Rates")</f>
        <v>LINK ISD Attendance Rates</v>
      </c>
      <c r="I43" s="293"/>
      <c r="J43" s="293"/>
      <c r="K43" s="380"/>
    </row>
    <row r="44" spans="1:11" ht="33" customHeight="1">
      <c r="A44" s="388"/>
      <c r="B44" s="388"/>
      <c r="C44" s="384">
        <v>36</v>
      </c>
      <c r="D44" s="381" t="s">
        <v>248</v>
      </c>
      <c r="E44" s="246" t="s">
        <v>72</v>
      </c>
      <c r="F44" s="214"/>
      <c r="G44" s="214"/>
      <c r="H44" s="423" t="s">
        <v>249</v>
      </c>
      <c r="I44" s="274"/>
      <c r="J44" s="274"/>
      <c r="K44" s="275"/>
    </row>
    <row r="45" spans="1:11" ht="33" customHeight="1">
      <c r="A45" s="388"/>
      <c r="B45" s="388"/>
      <c r="C45" s="382"/>
      <c r="D45" s="382"/>
      <c r="E45" s="246" t="s">
        <v>74</v>
      </c>
      <c r="F45" s="214"/>
      <c r="G45" s="214"/>
      <c r="H45" s="293"/>
      <c r="I45" s="293"/>
      <c r="J45" s="293"/>
      <c r="K45" s="380"/>
    </row>
    <row r="46" spans="1:11" ht="33" customHeight="1">
      <c r="A46" s="388"/>
      <c r="B46" s="388"/>
      <c r="C46" s="382"/>
      <c r="D46" s="382"/>
      <c r="E46" s="246" t="s">
        <v>75</v>
      </c>
      <c r="F46" s="214"/>
      <c r="G46" s="214"/>
      <c r="H46" s="293"/>
      <c r="I46" s="293"/>
      <c r="J46" s="293"/>
      <c r="K46" s="380"/>
    </row>
    <row r="47" spans="1:11" ht="33" customHeight="1">
      <c r="A47" s="388"/>
      <c r="B47" s="388"/>
      <c r="C47" s="392"/>
      <c r="D47" s="392"/>
      <c r="E47" s="246" t="s">
        <v>76</v>
      </c>
      <c r="F47" s="214"/>
      <c r="G47" s="214"/>
      <c r="H47" s="293"/>
      <c r="I47" s="293"/>
      <c r="J47" s="293"/>
      <c r="K47" s="380"/>
    </row>
    <row r="48" spans="1:11" ht="20.25" customHeight="1">
      <c r="A48" s="388"/>
      <c r="B48" s="388"/>
      <c r="C48" s="133">
        <v>37</v>
      </c>
      <c r="D48" s="161" t="s">
        <v>77</v>
      </c>
      <c r="E48" s="247"/>
      <c r="F48" s="248"/>
      <c r="G48" s="248"/>
      <c r="H48" s="293"/>
      <c r="I48" s="293"/>
      <c r="J48" s="293"/>
      <c r="K48" s="380"/>
    </row>
    <row r="49" spans="1:11" ht="20.25" customHeight="1">
      <c r="A49" s="388"/>
      <c r="B49" s="388"/>
      <c r="C49" s="133">
        <v>38</v>
      </c>
      <c r="D49" s="161" t="s">
        <v>78</v>
      </c>
      <c r="E49" s="247"/>
      <c r="F49" s="248"/>
      <c r="G49" s="248"/>
      <c r="H49" s="293"/>
      <c r="I49" s="293"/>
      <c r="J49" s="293"/>
      <c r="K49" s="380"/>
    </row>
    <row r="50" spans="1:11" ht="20.25" customHeight="1">
      <c r="A50" s="388"/>
      <c r="B50" s="388"/>
      <c r="C50" s="133">
        <v>39</v>
      </c>
      <c r="D50" s="161" t="s">
        <v>79</v>
      </c>
      <c r="E50" s="247"/>
      <c r="F50" s="248"/>
      <c r="G50" s="248"/>
      <c r="H50" s="293"/>
      <c r="I50" s="293"/>
      <c r="J50" s="293"/>
      <c r="K50" s="380"/>
    </row>
    <row r="51" spans="1:11" ht="20.25" customHeight="1">
      <c r="A51" s="389"/>
      <c r="B51" s="389"/>
      <c r="C51" s="154">
        <v>40</v>
      </c>
      <c r="D51" s="165" t="s">
        <v>80</v>
      </c>
      <c r="E51" s="249"/>
      <c r="F51" s="250"/>
      <c r="G51" s="250"/>
      <c r="H51" s="318"/>
      <c r="I51" s="318"/>
      <c r="J51" s="318"/>
      <c r="K51" s="350"/>
    </row>
    <row r="52" spans="1:11" ht="51.75" customHeight="1">
      <c r="A52" s="424" t="s">
        <v>250</v>
      </c>
      <c r="B52" s="318"/>
      <c r="C52" s="318"/>
      <c r="D52" s="318"/>
      <c r="E52" s="318"/>
      <c r="F52" s="318"/>
      <c r="G52" s="318"/>
      <c r="H52" s="318"/>
      <c r="I52" s="318"/>
      <c r="J52" s="318"/>
      <c r="K52" s="350"/>
    </row>
    <row r="53" spans="1:11" ht="75.75" customHeight="1">
      <c r="A53" s="446" t="s">
        <v>82</v>
      </c>
      <c r="B53" s="170" t="s">
        <v>230</v>
      </c>
      <c r="C53" s="171">
        <v>41</v>
      </c>
      <c r="D53" s="172" t="s">
        <v>251</v>
      </c>
      <c r="E53" s="251"/>
      <c r="F53" s="252"/>
      <c r="G53" s="252"/>
      <c r="H53" s="425" t="s">
        <v>232</v>
      </c>
      <c r="I53" s="353"/>
      <c r="J53" s="353"/>
      <c r="K53" s="354"/>
    </row>
    <row r="54" spans="1:11" ht="54" customHeight="1">
      <c r="A54" s="325"/>
      <c r="B54" s="170" t="s">
        <v>193</v>
      </c>
      <c r="C54" s="133">
        <v>42</v>
      </c>
      <c r="D54" s="114" t="s">
        <v>194</v>
      </c>
      <c r="E54" s="248"/>
      <c r="F54" s="248"/>
      <c r="G54" s="248"/>
      <c r="H54" s="367"/>
      <c r="I54" s="368"/>
      <c r="J54" s="368"/>
      <c r="K54" s="369"/>
    </row>
    <row r="55" spans="1:11" ht="63.75" customHeight="1">
      <c r="A55" s="325"/>
      <c r="B55" s="175" t="s">
        <v>195</v>
      </c>
      <c r="C55" s="186">
        <v>43</v>
      </c>
      <c r="D55" s="262" t="s">
        <v>196</v>
      </c>
      <c r="E55" s="248"/>
      <c r="F55" s="248"/>
      <c r="G55" s="248"/>
      <c r="H55" s="370" t="s">
        <v>252</v>
      </c>
      <c r="I55" s="274"/>
      <c r="J55" s="274"/>
      <c r="K55" s="275"/>
    </row>
    <row r="56" spans="1:11" ht="130.5" customHeight="1">
      <c r="A56" s="325"/>
      <c r="B56" s="170" t="s">
        <v>198</v>
      </c>
      <c r="C56" s="133">
        <v>44</v>
      </c>
      <c r="D56" s="114" t="s">
        <v>253</v>
      </c>
      <c r="E56" s="248"/>
      <c r="F56" s="248"/>
      <c r="G56" s="263"/>
      <c r="H56" s="416" t="str">
        <f>HYPERLINK("https://drive.google.com/drive/folders/1uABXWI_ODbPq0L2twhyxqhrSj5didLkm?usp=sharing","LINK to PBL Lessons
0 - No PBL's implemented 
1 - PBL's implemented by 1-2 Academies for both semesters
2 - PBL's implemented by 3-5 Academies for both semesters
3 - PBL's implemented by all 6 Academies for both semesters")</f>
        <v>LINK to PBL Lessons
0 - No PBL's implemented 
1 - PBL's implemented by 1-2 Academies for both semesters
2 - PBL's implemented by 3-5 Academies for both semesters
3 - PBL's implemented by all 6 Academies for both semesters</v>
      </c>
      <c r="I56" s="274"/>
      <c r="J56" s="274"/>
      <c r="K56" s="275"/>
    </row>
    <row r="57" spans="1:11" ht="66.75" customHeight="1">
      <c r="A57" s="326"/>
      <c r="B57" s="170" t="s">
        <v>200</v>
      </c>
      <c r="C57" s="186">
        <v>45</v>
      </c>
      <c r="D57" s="262" t="s">
        <v>201</v>
      </c>
      <c r="E57" s="264"/>
      <c r="F57" s="264"/>
      <c r="G57" s="264"/>
      <c r="H57" s="370" t="s">
        <v>252</v>
      </c>
      <c r="I57" s="274"/>
      <c r="J57" s="274"/>
      <c r="K57" s="275"/>
    </row>
    <row r="58" spans="1:11" ht="54.75" customHeight="1">
      <c r="A58" s="427" t="s">
        <v>254</v>
      </c>
      <c r="B58" s="353"/>
      <c r="C58" s="353"/>
      <c r="D58" s="353"/>
      <c r="E58" s="353"/>
      <c r="F58" s="353"/>
      <c r="G58" s="353"/>
      <c r="H58" s="353"/>
      <c r="I58" s="353"/>
      <c r="J58" s="353"/>
      <c r="K58" s="400"/>
    </row>
    <row r="59" spans="1:11" ht="60" customHeight="1">
      <c r="A59" s="447" t="s">
        <v>235</v>
      </c>
      <c r="B59" s="259" t="s">
        <v>91</v>
      </c>
      <c r="C59" s="260">
        <v>46</v>
      </c>
      <c r="D59" s="243"/>
      <c r="E59" s="243"/>
      <c r="F59" s="243"/>
      <c r="G59" s="243"/>
      <c r="H59" s="450" t="s">
        <v>255</v>
      </c>
      <c r="I59" s="274"/>
      <c r="J59" s="274"/>
      <c r="K59" s="275"/>
    </row>
    <row r="60" spans="1:11" ht="60" customHeight="1">
      <c r="A60" s="293"/>
      <c r="B60" s="259" t="s">
        <v>93</v>
      </c>
      <c r="C60" s="260">
        <v>47</v>
      </c>
      <c r="D60" s="243"/>
      <c r="E60" s="243"/>
      <c r="F60" s="243"/>
      <c r="G60" s="243"/>
      <c r="H60" s="394"/>
      <c r="I60" s="293"/>
      <c r="J60" s="293"/>
      <c r="K60" s="380"/>
    </row>
    <row r="61" spans="1:11" ht="60" customHeight="1">
      <c r="A61" s="293"/>
      <c r="B61" s="261" t="s">
        <v>68</v>
      </c>
      <c r="C61" s="260">
        <v>48</v>
      </c>
      <c r="D61" s="243"/>
      <c r="E61" s="243"/>
      <c r="F61" s="243"/>
      <c r="G61" s="243"/>
      <c r="H61" s="404"/>
      <c r="I61" s="347"/>
      <c r="J61" s="347"/>
      <c r="K61" s="348"/>
    </row>
    <row r="62" spans="1:11" ht="90" customHeight="1">
      <c r="A62" s="451" t="s">
        <v>256</v>
      </c>
      <c r="B62" s="368"/>
      <c r="C62" s="368"/>
      <c r="D62" s="368"/>
      <c r="E62" s="368"/>
      <c r="F62" s="368"/>
      <c r="G62" s="368"/>
      <c r="H62" s="368"/>
      <c r="I62" s="368"/>
      <c r="J62" s="368"/>
      <c r="K62" s="369"/>
    </row>
  </sheetData>
  <mergeCells count="47">
    <mergeCell ref="A24:A51"/>
    <mergeCell ref="H57:K57"/>
    <mergeCell ref="A58:K58"/>
    <mergeCell ref="H59:K61"/>
    <mergeCell ref="A62:K62"/>
    <mergeCell ref="A53:A57"/>
    <mergeCell ref="A59:A61"/>
    <mergeCell ref="B24:B32"/>
    <mergeCell ref="B33:B41"/>
    <mergeCell ref="B42:K42"/>
    <mergeCell ref="I8:K12"/>
    <mergeCell ref="H13:K13"/>
    <mergeCell ref="H14:K15"/>
    <mergeCell ref="H16:K19"/>
    <mergeCell ref="H20:K22"/>
    <mergeCell ref="H24:K32"/>
    <mergeCell ref="H33:K41"/>
    <mergeCell ref="B8:B12"/>
    <mergeCell ref="B13:B15"/>
    <mergeCell ref="B16:B19"/>
    <mergeCell ref="B20:B22"/>
    <mergeCell ref="E18:G18"/>
    <mergeCell ref="A23:K23"/>
    <mergeCell ref="A1:G2"/>
    <mergeCell ref="H1:K1"/>
    <mergeCell ref="H2:I2"/>
    <mergeCell ref="H4:K5"/>
    <mergeCell ref="A6:K6"/>
    <mergeCell ref="I7:K7"/>
    <mergeCell ref="H11:H12"/>
    <mergeCell ref="A4:A5"/>
    <mergeCell ref="A8:A22"/>
    <mergeCell ref="B4:B5"/>
    <mergeCell ref="C11:D11"/>
    <mergeCell ref="E14:G14"/>
    <mergeCell ref="E15:G15"/>
    <mergeCell ref="E17:G17"/>
    <mergeCell ref="A52:K52"/>
    <mergeCell ref="H53:K53"/>
    <mergeCell ref="H54:K54"/>
    <mergeCell ref="H55:K55"/>
    <mergeCell ref="H56:K56"/>
    <mergeCell ref="B43:B51"/>
    <mergeCell ref="C44:C47"/>
    <mergeCell ref="D44:D47"/>
    <mergeCell ref="H43:K43"/>
    <mergeCell ref="H44:K51"/>
  </mergeCells>
  <conditionalFormatting sqref="E54:G54">
    <cfRule type="cellIs" dxfId="17" priority="1" operator="equal">
      <formula>0</formula>
    </cfRule>
  </conditionalFormatting>
  <conditionalFormatting sqref="E55:G55">
    <cfRule type="cellIs" dxfId="16" priority="2" operator="equal">
      <formula>0</formula>
    </cfRule>
  </conditionalFormatting>
  <conditionalFormatting sqref="E57:G57">
    <cfRule type="cellIs" dxfId="15" priority="3" operator="equal">
      <formula>0</formula>
    </cfRule>
  </conditionalFormatting>
  <conditionalFormatting sqref="E7:G10 E17:E18">
    <cfRule type="cellIs" dxfId="14" priority="4" operator="lessThanOrEqual">
      <formula>1</formula>
    </cfRule>
  </conditionalFormatting>
  <conditionalFormatting sqref="E7:G10 E17:E18">
    <cfRule type="cellIs" dxfId="13" priority="5" operator="equal">
      <formula>2</formula>
    </cfRule>
  </conditionalFormatting>
  <conditionalFormatting sqref="E7:G10 E17:E18">
    <cfRule type="cellIs" dxfId="12" priority="6" operator="equal">
      <formula>3</formula>
    </cfRule>
  </conditionalFormatting>
  <conditionalFormatting sqref="E13:G13">
    <cfRule type="cellIs" dxfId="11" priority="7" operator="lessThanOrEqual">
      <formula>1</formula>
    </cfRule>
  </conditionalFormatting>
  <conditionalFormatting sqref="E13:G13">
    <cfRule type="cellIs" dxfId="10" priority="8" operator="equal">
      <formula>2</formula>
    </cfRule>
  </conditionalFormatting>
  <conditionalFormatting sqref="E13:G13">
    <cfRule type="cellIs" dxfId="9" priority="9" operator="equal">
      <formula>3</formula>
    </cfRule>
  </conditionalFormatting>
  <conditionalFormatting sqref="F24:G41">
    <cfRule type="cellIs" dxfId="8" priority="10" operator="lessThanOrEqual">
      <formula>1</formula>
    </cfRule>
  </conditionalFormatting>
  <conditionalFormatting sqref="F24:G41">
    <cfRule type="cellIs" dxfId="7" priority="11" operator="equal">
      <formula>2</formula>
    </cfRule>
  </conditionalFormatting>
  <conditionalFormatting sqref="F24:G41">
    <cfRule type="cellIs" dxfId="6" priority="12" operator="equal">
      <formula>3</formula>
    </cfRule>
  </conditionalFormatting>
  <conditionalFormatting sqref="F44:G51">
    <cfRule type="cellIs" dxfId="5" priority="13" operator="lessThanOrEqual">
      <formula>1</formula>
    </cfRule>
  </conditionalFormatting>
  <conditionalFormatting sqref="F44:G51">
    <cfRule type="cellIs" dxfId="4" priority="14" operator="equal">
      <formula>2</formula>
    </cfRule>
  </conditionalFormatting>
  <conditionalFormatting sqref="F44:G51">
    <cfRule type="cellIs" dxfId="3" priority="15" operator="equal">
      <formula>3</formula>
    </cfRule>
  </conditionalFormatting>
  <conditionalFormatting sqref="E53">
    <cfRule type="cellIs" dxfId="2" priority="16" operator="lessThanOrEqual">
      <formula>1</formula>
    </cfRule>
  </conditionalFormatting>
  <conditionalFormatting sqref="E53">
    <cfRule type="cellIs" dxfId="1" priority="17" operator="equal">
      <formula>2</formula>
    </cfRule>
  </conditionalFormatting>
  <conditionalFormatting sqref="E53">
    <cfRule type="cellIs" dxfId="0" priority="18" operator="equal">
      <formula>3</formula>
    </cfRule>
  </conditionalFormatting>
  <hyperlinks>
    <hyperlink ref="H53" r:id="rId1" xr:uid="{00000000-0004-0000-0500-000000000000}"/>
  </hyperlinks>
  <printOptions horizontalCentered="1" gridLines="1"/>
  <pageMargins left="0.7" right="0.7"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E6400-7540-4E4C-A024-49C9934007B8}">
  <sheetPr>
    <tabColor rgb="FF00FFFF"/>
    <outlinePr summaryBelow="0" summaryRight="0"/>
  </sheetPr>
  <dimension ref="A1:K23"/>
  <sheetViews>
    <sheetView workbookViewId="0">
      <selection sqref="A1:K1"/>
    </sheetView>
  </sheetViews>
  <sheetFormatPr baseColWidth="10" defaultColWidth="14.5" defaultRowHeight="15.75" customHeight="1"/>
  <cols>
    <col min="1" max="2" width="16.5" style="452" customWidth="1"/>
    <col min="3" max="16384" width="14.5" style="452"/>
  </cols>
  <sheetData>
    <row r="1" spans="1:11" ht="15.75" customHeight="1">
      <c r="A1" s="463" t="s">
        <v>279</v>
      </c>
      <c r="B1" s="461"/>
      <c r="C1" s="461"/>
      <c r="D1" s="461"/>
      <c r="E1" s="461"/>
      <c r="F1" s="461"/>
      <c r="G1" s="461"/>
      <c r="H1" s="461"/>
      <c r="I1" s="461"/>
      <c r="J1" s="461"/>
      <c r="K1" s="461"/>
    </row>
    <row r="2" spans="1:11" ht="18">
      <c r="A2" s="459" t="s">
        <v>278</v>
      </c>
      <c r="B2" s="459" t="s">
        <v>277</v>
      </c>
      <c r="C2" s="462" t="s">
        <v>276</v>
      </c>
      <c r="D2" s="461"/>
      <c r="E2" s="461"/>
      <c r="F2" s="461"/>
      <c r="G2" s="461"/>
      <c r="H2" s="461"/>
      <c r="I2" s="461"/>
      <c r="J2" s="461"/>
      <c r="K2" s="461"/>
    </row>
    <row r="3" spans="1:11" ht="16">
      <c r="A3" s="457" t="b">
        <v>0</v>
      </c>
      <c r="B3" s="457" t="b">
        <v>0</v>
      </c>
      <c r="C3" s="460" t="s">
        <v>275</v>
      </c>
    </row>
    <row r="4" spans="1:11" ht="16">
      <c r="A4" s="457" t="b">
        <v>0</v>
      </c>
      <c r="B4" s="457" t="b">
        <v>0</v>
      </c>
      <c r="C4" s="460" t="s">
        <v>274</v>
      </c>
    </row>
    <row r="5" spans="1:11" ht="16">
      <c r="A5" s="457" t="b">
        <v>0</v>
      </c>
      <c r="B5" s="457" t="b">
        <v>0</v>
      </c>
      <c r="C5" s="460" t="s">
        <v>273</v>
      </c>
    </row>
    <row r="6" spans="1:11" ht="16">
      <c r="A6" s="457" t="b">
        <v>0</v>
      </c>
      <c r="B6" s="457" t="b">
        <v>0</v>
      </c>
      <c r="C6" s="460" t="s">
        <v>272</v>
      </c>
    </row>
    <row r="7" spans="1:11" ht="16">
      <c r="A7" s="457" t="b">
        <v>0</v>
      </c>
      <c r="B7" s="457" t="b">
        <v>0</v>
      </c>
      <c r="C7" s="460" t="s">
        <v>271</v>
      </c>
    </row>
    <row r="8" spans="1:11" ht="16">
      <c r="A8" s="457" t="b">
        <v>0</v>
      </c>
      <c r="B8" s="457" t="b">
        <v>0</v>
      </c>
      <c r="C8" s="460" t="s">
        <v>270</v>
      </c>
    </row>
    <row r="9" spans="1:11" ht="16">
      <c r="A9" s="457" t="b">
        <v>0</v>
      </c>
      <c r="B9" s="457" t="b">
        <v>0</v>
      </c>
      <c r="C9" s="460" t="s">
        <v>269</v>
      </c>
    </row>
    <row r="10" spans="1:11" ht="16">
      <c r="A10" s="457" t="b">
        <v>0</v>
      </c>
      <c r="B10" s="457" t="b">
        <v>0</v>
      </c>
      <c r="C10" s="460" t="s">
        <v>268</v>
      </c>
    </row>
    <row r="11" spans="1:11" ht="16">
      <c r="A11" s="457" t="b">
        <v>0</v>
      </c>
      <c r="B11" s="457" t="b">
        <v>0</v>
      </c>
      <c r="C11" s="460" t="s">
        <v>267</v>
      </c>
    </row>
    <row r="12" spans="1:11" ht="16">
      <c r="A12" s="457" t="b">
        <v>0</v>
      </c>
      <c r="B12" s="457" t="b">
        <v>0</v>
      </c>
      <c r="C12" s="460" t="s">
        <v>266</v>
      </c>
    </row>
    <row r="13" spans="1:11" ht="16">
      <c r="A13" s="457" t="b">
        <v>0</v>
      </c>
      <c r="B13" s="457" t="b">
        <v>0</v>
      </c>
      <c r="C13" s="460" t="s">
        <v>265</v>
      </c>
    </row>
    <row r="14" spans="1:11" ht="16">
      <c r="A14" s="457" t="b">
        <v>0</v>
      </c>
      <c r="B14" s="457" t="b">
        <v>0</v>
      </c>
      <c r="C14" s="460" t="s">
        <v>264</v>
      </c>
    </row>
    <row r="16" spans="1:11" ht="15.75" customHeight="1">
      <c r="A16" s="459" t="s">
        <v>263</v>
      </c>
    </row>
    <row r="17" spans="1:7" ht="18">
      <c r="A17" s="457" t="b">
        <v>0</v>
      </c>
      <c r="B17" s="458" t="s">
        <v>262</v>
      </c>
      <c r="C17" s="456" t="s">
        <v>261</v>
      </c>
    </row>
    <row r="18" spans="1:7" ht="18">
      <c r="A18" s="457" t="b">
        <v>0</v>
      </c>
      <c r="C18" s="456" t="s">
        <v>260</v>
      </c>
    </row>
    <row r="19" spans="1:7" ht="18">
      <c r="A19" s="457" t="b">
        <v>0</v>
      </c>
      <c r="C19" s="456" t="s">
        <v>259</v>
      </c>
    </row>
    <row r="20" spans="1:7" ht="15.75" customHeight="1">
      <c r="C20" s="455" t="s">
        <v>258</v>
      </c>
      <c r="D20" s="454"/>
      <c r="E20" s="454"/>
      <c r="F20" s="454"/>
      <c r="G20" s="454"/>
    </row>
    <row r="22" spans="1:7" ht="16">
      <c r="D22" s="453" t="s">
        <v>257</v>
      </c>
    </row>
    <row r="23" spans="1:7" ht="16">
      <c r="E23" s="453"/>
    </row>
  </sheetData>
  <mergeCells count="2">
    <mergeCell ref="A1:K1"/>
    <mergeCell ref="C2:K2"/>
  </mergeCells>
  <hyperlinks>
    <hyperlink ref="B17" r:id="rId1" xr:uid="{A8FC4C1D-0B55-6642-B13C-612F73D19C22}"/>
    <hyperlink ref="C20" r:id="rId2" xr:uid="{D03BE9E2-6576-1F40-864E-2AE4E374AF5E}"/>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A8DB9-2661-1D44-9BA7-07DEC217253F}">
  <sheetPr>
    <tabColor rgb="FF0000FF"/>
    <outlinePr summaryBelow="0" summaryRight="0"/>
  </sheetPr>
  <dimension ref="A1:K1003"/>
  <sheetViews>
    <sheetView topLeftCell="A2" workbookViewId="0"/>
  </sheetViews>
  <sheetFormatPr baseColWidth="10" defaultColWidth="14.5" defaultRowHeight="15.75" customHeight="1"/>
  <cols>
    <col min="1" max="1" width="26.83203125" style="452" customWidth="1"/>
    <col min="2" max="16384" width="14.5" style="452"/>
  </cols>
  <sheetData>
    <row r="1" spans="1:11" ht="16">
      <c r="A1" s="475" t="s">
        <v>289</v>
      </c>
    </row>
    <row r="2" spans="1:11" ht="17" thickBot="1">
      <c r="A2" s="475" t="s">
        <v>288</v>
      </c>
    </row>
    <row r="3" spans="1:11" ht="15.75" customHeight="1">
      <c r="A3" s="488"/>
      <c r="B3" s="471"/>
      <c r="C3" s="471"/>
      <c r="D3" s="471"/>
      <c r="E3" s="471"/>
      <c r="F3" s="471"/>
      <c r="G3" s="471"/>
      <c r="H3" s="471"/>
      <c r="I3" s="470"/>
    </row>
    <row r="4" spans="1:11" ht="15.75" customHeight="1" thickBot="1">
      <c r="A4" s="467"/>
      <c r="B4" s="466"/>
      <c r="C4" s="466"/>
      <c r="D4" s="466"/>
      <c r="E4" s="466"/>
      <c r="F4" s="466"/>
      <c r="G4" s="466"/>
      <c r="H4" s="466"/>
      <c r="I4" s="465"/>
    </row>
    <row r="5" spans="1:11" ht="17" thickTop="1">
      <c r="A5" s="493"/>
      <c r="B5" s="493"/>
      <c r="C5" s="493"/>
      <c r="D5" s="493"/>
      <c r="E5" s="493"/>
      <c r="F5" s="493"/>
      <c r="G5" s="493"/>
      <c r="H5" s="493"/>
      <c r="I5" s="493"/>
      <c r="J5" s="492" t="s">
        <v>287</v>
      </c>
      <c r="K5" s="485"/>
    </row>
    <row r="6" spans="1:11" ht="16">
      <c r="A6" s="491" t="s">
        <v>286</v>
      </c>
      <c r="B6" s="490" t="s">
        <v>285</v>
      </c>
      <c r="C6" s="454"/>
      <c r="D6" s="454"/>
      <c r="E6" s="454"/>
      <c r="F6" s="489" t="s">
        <v>284</v>
      </c>
      <c r="G6" s="454"/>
      <c r="H6" s="454"/>
      <c r="I6" s="454"/>
      <c r="J6" s="484"/>
      <c r="K6" s="483"/>
    </row>
    <row r="7" spans="1:11" ht="16">
      <c r="A7" s="475"/>
      <c r="J7" s="484"/>
      <c r="K7" s="483"/>
    </row>
    <row r="8" spans="1:11" ht="17" thickBot="1">
      <c r="A8" s="475" t="s">
        <v>283</v>
      </c>
      <c r="J8" s="484"/>
      <c r="K8" s="483"/>
    </row>
    <row r="9" spans="1:11" ht="15.75" customHeight="1" thickBot="1">
      <c r="A9" s="488"/>
      <c r="B9" s="471"/>
      <c r="C9" s="471"/>
      <c r="D9" s="471"/>
      <c r="E9" s="471"/>
      <c r="F9" s="471"/>
      <c r="G9" s="471"/>
      <c r="H9" s="471"/>
      <c r="I9" s="470"/>
      <c r="J9" s="479"/>
      <c r="K9" s="477"/>
    </row>
    <row r="10" spans="1:11" ht="15.75" customHeight="1" thickTop="1" thickBot="1">
      <c r="A10" s="467"/>
      <c r="B10" s="466"/>
      <c r="C10" s="466"/>
      <c r="D10" s="466"/>
      <c r="E10" s="466"/>
      <c r="F10" s="466"/>
      <c r="G10" s="466"/>
      <c r="H10" s="466"/>
      <c r="I10" s="465"/>
    </row>
    <row r="11" spans="1:11" ht="16">
      <c r="A11" s="464"/>
    </row>
    <row r="12" spans="1:11" ht="16">
      <c r="A12" s="475" t="s">
        <v>282</v>
      </c>
    </row>
    <row r="13" spans="1:11" ht="17" thickBot="1">
      <c r="A13" s="482">
        <v>1</v>
      </c>
      <c r="B13" s="481"/>
      <c r="C13" s="481"/>
      <c r="D13" s="480"/>
      <c r="E13" s="476"/>
      <c r="F13" s="476"/>
      <c r="G13" s="476"/>
      <c r="H13" s="476"/>
      <c r="I13" s="476"/>
    </row>
    <row r="14" spans="1:11" ht="17" thickTop="1">
      <c r="A14" s="482">
        <v>2</v>
      </c>
      <c r="B14" s="481"/>
      <c r="C14" s="481"/>
      <c r="D14" s="480"/>
      <c r="E14" s="476"/>
      <c r="F14" s="487" t="s">
        <v>281</v>
      </c>
      <c r="G14" s="486"/>
      <c r="H14" s="485"/>
      <c r="I14" s="476"/>
    </row>
    <row r="15" spans="1:11" ht="16">
      <c r="A15" s="482">
        <v>3</v>
      </c>
      <c r="B15" s="481"/>
      <c r="C15" s="481"/>
      <c r="D15" s="480"/>
      <c r="E15" s="476"/>
      <c r="F15" s="484"/>
      <c r="G15" s="461"/>
      <c r="H15" s="483"/>
      <c r="I15" s="476"/>
    </row>
    <row r="16" spans="1:11" ht="17" thickBot="1">
      <c r="A16" s="482">
        <v>4</v>
      </c>
      <c r="B16" s="481"/>
      <c r="C16" s="481"/>
      <c r="D16" s="480"/>
      <c r="E16" s="476"/>
      <c r="F16" s="479"/>
      <c r="G16" s="478"/>
      <c r="H16" s="477"/>
      <c r="I16" s="476"/>
    </row>
    <row r="17" spans="1:9" ht="17" thickTop="1">
      <c r="A17" s="464"/>
    </row>
    <row r="18" spans="1:9" ht="17" thickBot="1">
      <c r="A18" s="475" t="s">
        <v>280</v>
      </c>
      <c r="E18" s="474" t="str">
        <f>HYPERLINK("https://docs.google.com/document/d/1LFZy3lpdmErbzb5L0vuhUMkqlM49QncpnvVhsGVYwvo/edit?usp=sharing","List of potential Trainings")</f>
        <v>List of potential Trainings</v>
      </c>
      <c r="G18" s="473" t="str">
        <f>HYPERLINK("https://docs.google.com/document/d/1Y1H_-IEt0UD_n9xyi5manbqT-7siNzyWJmRWenv5DKQ/edit?usp=sharing","ISD Teachers Willing to Share Class Practices")</f>
        <v>ISD Teachers Willing to Share Class Practices</v>
      </c>
      <c r="H18" s="461"/>
      <c r="I18" s="461"/>
    </row>
    <row r="19" spans="1:9" ht="15.75" customHeight="1">
      <c r="A19" s="472"/>
      <c r="B19" s="471"/>
      <c r="C19" s="471"/>
      <c r="D19" s="471"/>
      <c r="E19" s="471"/>
      <c r="F19" s="471"/>
      <c r="G19" s="471"/>
      <c r="H19" s="471"/>
      <c r="I19" s="470"/>
    </row>
    <row r="20" spans="1:9" ht="15.75" customHeight="1">
      <c r="A20" s="469"/>
      <c r="B20" s="461"/>
      <c r="C20" s="461"/>
      <c r="D20" s="461"/>
      <c r="E20" s="461"/>
      <c r="F20" s="461"/>
      <c r="G20" s="461"/>
      <c r="H20" s="461"/>
      <c r="I20" s="468"/>
    </row>
    <row r="21" spans="1:9" ht="15.75" customHeight="1">
      <c r="A21" s="469"/>
      <c r="B21" s="461"/>
      <c r="C21" s="461"/>
      <c r="D21" s="461"/>
      <c r="E21" s="461"/>
      <c r="F21" s="461"/>
      <c r="G21" s="461"/>
      <c r="H21" s="461"/>
      <c r="I21" s="468"/>
    </row>
    <row r="22" spans="1:9" ht="15.75" customHeight="1">
      <c r="A22" s="469"/>
      <c r="B22" s="461"/>
      <c r="C22" s="461"/>
      <c r="D22" s="461"/>
      <c r="E22" s="461"/>
      <c r="F22" s="461"/>
      <c r="G22" s="461"/>
      <c r="H22" s="461"/>
      <c r="I22" s="468"/>
    </row>
    <row r="23" spans="1:9" ht="15.75" customHeight="1" thickBot="1">
      <c r="A23" s="467"/>
      <c r="B23" s="466"/>
      <c r="C23" s="466"/>
      <c r="D23" s="466"/>
      <c r="E23" s="466"/>
      <c r="F23" s="466"/>
      <c r="G23" s="466"/>
      <c r="H23" s="466"/>
      <c r="I23" s="465"/>
    </row>
    <row r="24" spans="1:9" ht="16">
      <c r="A24" s="464"/>
    </row>
    <row r="25" spans="1:9" ht="16">
      <c r="A25" s="464"/>
    </row>
    <row r="26" spans="1:9" ht="16">
      <c r="A26" s="464"/>
    </row>
    <row r="27" spans="1:9" ht="16">
      <c r="A27" s="464"/>
    </row>
    <row r="28" spans="1:9" ht="16">
      <c r="A28" s="464"/>
    </row>
    <row r="29" spans="1:9" ht="16">
      <c r="A29" s="464"/>
    </row>
    <row r="30" spans="1:9" ht="16">
      <c r="A30" s="464"/>
    </row>
    <row r="31" spans="1:9" ht="16">
      <c r="A31" s="464"/>
    </row>
    <row r="32" spans="1:9" ht="16">
      <c r="A32" s="464"/>
    </row>
    <row r="33" spans="1:1" ht="16">
      <c r="A33" s="464"/>
    </row>
    <row r="34" spans="1:1" ht="16">
      <c r="A34" s="464"/>
    </row>
    <row r="35" spans="1:1" ht="16">
      <c r="A35" s="464"/>
    </row>
    <row r="36" spans="1:1" ht="16">
      <c r="A36" s="464"/>
    </row>
    <row r="37" spans="1:1" ht="16">
      <c r="A37" s="464"/>
    </row>
    <row r="38" spans="1:1" ht="16">
      <c r="A38" s="464"/>
    </row>
    <row r="39" spans="1:1" ht="16">
      <c r="A39" s="464"/>
    </row>
    <row r="40" spans="1:1" ht="16">
      <c r="A40" s="464"/>
    </row>
    <row r="41" spans="1:1" ht="16">
      <c r="A41" s="464"/>
    </row>
    <row r="42" spans="1:1" ht="16">
      <c r="A42" s="464"/>
    </row>
    <row r="43" spans="1:1" ht="16">
      <c r="A43" s="464"/>
    </row>
    <row r="44" spans="1:1" ht="16">
      <c r="A44" s="464"/>
    </row>
    <row r="45" spans="1:1" ht="16">
      <c r="A45" s="464"/>
    </row>
    <row r="46" spans="1:1" ht="16">
      <c r="A46" s="464"/>
    </row>
    <row r="47" spans="1:1" ht="16">
      <c r="A47" s="464"/>
    </row>
    <row r="48" spans="1:1"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sheetData>
  <mergeCells count="10">
    <mergeCell ref="F14:H16"/>
    <mergeCell ref="G18:I18"/>
    <mergeCell ref="A19:I23"/>
    <mergeCell ref="A3:I4"/>
    <mergeCell ref="J5:K9"/>
    <mergeCell ref="A9:I10"/>
    <mergeCell ref="A13:D13"/>
    <mergeCell ref="A14:D14"/>
    <mergeCell ref="A15:D15"/>
    <mergeCell ref="A16:D16"/>
  </mergeCells>
  <hyperlinks>
    <hyperlink ref="B6" r:id="rId1" xr:uid="{FCE76A5C-FB72-AE44-8D20-D4BCD5D8871D}"/>
    <hyperlink ref="F14" r:id="rId2" xr:uid="{0E1DAF87-A6C9-3541-B404-DF9075DF88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2D44-43D6-4A49-99CE-3C18A5E3FA7C}">
  <sheetPr>
    <tabColor rgb="FFFF9900"/>
    <outlinePr summaryBelow="0" summaryRight="0"/>
  </sheetPr>
  <dimension ref="A1:K1020"/>
  <sheetViews>
    <sheetView workbookViewId="0"/>
  </sheetViews>
  <sheetFormatPr baseColWidth="10" defaultColWidth="14.5" defaultRowHeight="15.75" customHeight="1"/>
  <cols>
    <col min="1" max="1" width="28.5" style="452" customWidth="1"/>
    <col min="2" max="16384" width="14.5" style="452"/>
  </cols>
  <sheetData>
    <row r="1" spans="1:11" ht="16">
      <c r="A1" s="475" t="s">
        <v>289</v>
      </c>
    </row>
    <row r="2" spans="1:11" ht="17" thickBot="1">
      <c r="A2" s="475" t="s">
        <v>288</v>
      </c>
      <c r="E2" s="499" t="s">
        <v>322</v>
      </c>
      <c r="F2" s="461"/>
      <c r="G2" s="461"/>
      <c r="H2" s="461"/>
      <c r="I2" s="461"/>
    </row>
    <row r="3" spans="1:11" ht="15.75" customHeight="1">
      <c r="A3" s="488"/>
      <c r="B3" s="471"/>
      <c r="C3" s="471"/>
      <c r="D3" s="470"/>
      <c r="E3" s="510"/>
      <c r="F3" s="471"/>
      <c r="G3" s="471"/>
      <c r="H3" s="471"/>
      <c r="I3" s="470"/>
    </row>
    <row r="4" spans="1:11" ht="15.75" customHeight="1" thickBot="1">
      <c r="A4" s="467"/>
      <c r="B4" s="466"/>
      <c r="C4" s="466"/>
      <c r="D4" s="465"/>
      <c r="E4" s="467"/>
      <c r="F4" s="466"/>
      <c r="G4" s="466"/>
      <c r="H4" s="466"/>
      <c r="I4" s="465"/>
    </row>
    <row r="5" spans="1:11" ht="16">
      <c r="A5" s="464"/>
    </row>
    <row r="6" spans="1:11" ht="18">
      <c r="A6" s="509" t="s">
        <v>321</v>
      </c>
    </row>
    <row r="7" spans="1:11" ht="16">
      <c r="A7" s="475" t="s">
        <v>320</v>
      </c>
      <c r="G7" s="508" t="s">
        <v>319</v>
      </c>
      <c r="H7" s="508" t="s">
        <v>318</v>
      </c>
      <c r="I7" s="508" t="s">
        <v>317</v>
      </c>
    </row>
    <row r="8" spans="1:11" ht="16">
      <c r="A8" s="496"/>
      <c r="B8" s="481"/>
      <c r="C8" s="481"/>
      <c r="D8" s="481"/>
      <c r="E8" s="481"/>
      <c r="F8" s="480"/>
      <c r="G8" s="457" t="b">
        <v>0</v>
      </c>
      <c r="H8" s="457" t="b">
        <v>0</v>
      </c>
      <c r="I8" s="457" t="b">
        <v>0</v>
      </c>
    </row>
    <row r="9" spans="1:11" ht="16">
      <c r="A9" s="496"/>
      <c r="B9" s="481"/>
      <c r="C9" s="481"/>
      <c r="D9" s="481"/>
      <c r="E9" s="481"/>
      <c r="F9" s="480"/>
      <c r="G9" s="457" t="b">
        <v>0</v>
      </c>
      <c r="H9" s="457" t="b">
        <v>0</v>
      </c>
      <c r="I9" s="457" t="b">
        <v>0</v>
      </c>
    </row>
    <row r="10" spans="1:11" ht="16">
      <c r="A10" s="496"/>
      <c r="B10" s="481"/>
      <c r="C10" s="481"/>
      <c r="D10" s="481"/>
      <c r="E10" s="481"/>
      <c r="F10" s="480"/>
      <c r="G10" s="457" t="b">
        <v>0</v>
      </c>
      <c r="H10" s="457" t="b">
        <v>0</v>
      </c>
      <c r="I10" s="457" t="b">
        <v>0</v>
      </c>
    </row>
    <row r="11" spans="1:11" ht="16">
      <c r="A11" s="464"/>
    </row>
    <row r="12" spans="1:11" ht="16">
      <c r="A12" s="475" t="s">
        <v>316</v>
      </c>
      <c r="G12" s="507" t="s">
        <v>315</v>
      </c>
      <c r="H12" s="461"/>
      <c r="I12" s="461"/>
    </row>
    <row r="13" spans="1:11" ht="16">
      <c r="A13" s="504" t="s">
        <v>314</v>
      </c>
      <c r="B13" s="503"/>
      <c r="C13" s="481"/>
      <c r="D13" s="481"/>
      <c r="E13" s="481"/>
      <c r="F13" s="480"/>
      <c r="G13" s="494"/>
      <c r="H13" s="481"/>
      <c r="I13" s="480"/>
      <c r="J13" s="506" t="s">
        <v>313</v>
      </c>
      <c r="K13" s="461"/>
    </row>
    <row r="14" spans="1:11" ht="16">
      <c r="A14" s="504" t="s">
        <v>312</v>
      </c>
      <c r="B14" s="503"/>
      <c r="C14" s="481"/>
      <c r="D14" s="481"/>
      <c r="E14" s="481"/>
      <c r="F14" s="480"/>
      <c r="G14" s="494"/>
      <c r="H14" s="481"/>
      <c r="I14" s="480"/>
    </row>
    <row r="15" spans="1:11" ht="16">
      <c r="A15" s="504" t="s">
        <v>311</v>
      </c>
      <c r="B15" s="503"/>
      <c r="C15" s="481"/>
      <c r="D15" s="481"/>
      <c r="E15" s="481"/>
      <c r="F15" s="480"/>
      <c r="G15" s="494"/>
      <c r="H15" s="481"/>
      <c r="I15" s="480"/>
      <c r="J15" s="505" t="s">
        <v>310</v>
      </c>
      <c r="K15" s="461"/>
    </row>
    <row r="16" spans="1:11" ht="16">
      <c r="A16" s="504" t="s">
        <v>309</v>
      </c>
      <c r="B16" s="503"/>
      <c r="C16" s="481"/>
      <c r="D16" s="481"/>
      <c r="E16" s="481"/>
      <c r="F16" s="480"/>
      <c r="G16" s="494"/>
      <c r="H16" s="481"/>
      <c r="I16" s="480"/>
      <c r="J16" s="461"/>
      <c r="K16" s="461"/>
    </row>
    <row r="17" spans="1:11" ht="16">
      <c r="A17" s="504" t="s">
        <v>308</v>
      </c>
      <c r="B17" s="503"/>
      <c r="C17" s="481"/>
      <c r="D17" s="481"/>
      <c r="E17" s="481"/>
      <c r="F17" s="480"/>
      <c r="G17" s="494"/>
      <c r="H17" s="481"/>
      <c r="I17" s="480"/>
      <c r="J17" s="461"/>
      <c r="K17" s="461"/>
    </row>
    <row r="18" spans="1:11" ht="16">
      <c r="A18" s="504" t="s">
        <v>307</v>
      </c>
      <c r="B18" s="503"/>
      <c r="C18" s="481"/>
      <c r="D18" s="481"/>
      <c r="E18" s="481"/>
      <c r="F18" s="480"/>
      <c r="G18" s="494"/>
      <c r="H18" s="481"/>
      <c r="I18" s="480"/>
    </row>
    <row r="19" spans="1:11" ht="16">
      <c r="A19" s="475"/>
    </row>
    <row r="20" spans="1:11" ht="17" thickBot="1">
      <c r="A20" s="499" t="s">
        <v>306</v>
      </c>
      <c r="B20" s="461"/>
      <c r="C20" s="461"/>
      <c r="D20" s="461"/>
      <c r="E20" s="461"/>
      <c r="F20" s="461"/>
      <c r="G20" s="502" t="s">
        <v>305</v>
      </c>
      <c r="H20" s="461"/>
      <c r="I20" s="461"/>
    </row>
    <row r="21" spans="1:11" ht="15.75" customHeight="1">
      <c r="A21" s="488"/>
      <c r="B21" s="471"/>
      <c r="C21" s="471"/>
      <c r="D21" s="471"/>
      <c r="E21" s="471"/>
      <c r="F21" s="471"/>
      <c r="G21" s="471"/>
      <c r="H21" s="471"/>
      <c r="I21" s="470"/>
    </row>
    <row r="22" spans="1:11" ht="15.75" customHeight="1" thickBot="1">
      <c r="A22" s="467"/>
      <c r="B22" s="466"/>
      <c r="C22" s="466"/>
      <c r="D22" s="466"/>
      <c r="E22" s="466"/>
      <c r="F22" s="466"/>
      <c r="G22" s="466"/>
      <c r="H22" s="466"/>
      <c r="I22" s="465"/>
    </row>
    <row r="23" spans="1:11" ht="16">
      <c r="A23" s="464"/>
      <c r="B23" s="464"/>
      <c r="C23" s="464"/>
      <c r="D23" s="464"/>
      <c r="E23" s="464"/>
    </row>
    <row r="24" spans="1:11" ht="17" thickBot="1">
      <c r="A24" s="499" t="s">
        <v>304</v>
      </c>
      <c r="B24" s="461"/>
      <c r="C24" s="461"/>
    </row>
    <row r="25" spans="1:11" ht="15.75" customHeight="1">
      <c r="A25" s="488"/>
      <c r="B25" s="471"/>
      <c r="C25" s="471"/>
      <c r="D25" s="471"/>
      <c r="E25" s="471"/>
      <c r="F25" s="471"/>
      <c r="G25" s="471"/>
      <c r="H25" s="471"/>
      <c r="I25" s="470"/>
    </row>
    <row r="26" spans="1:11" ht="15.75" customHeight="1" thickBot="1">
      <c r="A26" s="467"/>
      <c r="B26" s="466"/>
      <c r="C26" s="466"/>
      <c r="D26" s="466"/>
      <c r="E26" s="466"/>
      <c r="F26" s="466"/>
      <c r="G26" s="466"/>
      <c r="H26" s="466"/>
      <c r="I26" s="465"/>
    </row>
    <row r="27" spans="1:11" ht="16">
      <c r="A27" s="464"/>
    </row>
    <row r="28" spans="1:11" ht="16">
      <c r="A28" s="499" t="s">
        <v>303</v>
      </c>
      <c r="B28" s="461"/>
      <c r="C28" s="461"/>
    </row>
    <row r="29" spans="1:11" ht="15.75" customHeight="1">
      <c r="A29" s="501" t="s">
        <v>302</v>
      </c>
    </row>
    <row r="30" spans="1:11" ht="15.75" customHeight="1">
      <c r="A30" s="500" t="s">
        <v>301</v>
      </c>
    </row>
    <row r="31" spans="1:11" ht="15.75" customHeight="1">
      <c r="A31" s="500" t="s">
        <v>300</v>
      </c>
    </row>
    <row r="32" spans="1:11" ht="15.75" customHeight="1">
      <c r="A32" s="500" t="s">
        <v>299</v>
      </c>
    </row>
    <row r="33" spans="1:8" ht="15.75" customHeight="1">
      <c r="A33" s="500" t="s">
        <v>298</v>
      </c>
    </row>
    <row r="34" spans="1:8" ht="15.75" customHeight="1">
      <c r="A34" s="500" t="s">
        <v>297</v>
      </c>
    </row>
    <row r="35" spans="1:8" ht="15.75" customHeight="1">
      <c r="A35" s="500" t="s">
        <v>296</v>
      </c>
    </row>
    <row r="36" spans="1:8" ht="15.75" customHeight="1">
      <c r="A36" s="500" t="s">
        <v>295</v>
      </c>
    </row>
    <row r="37" spans="1:8" ht="15.75" customHeight="1">
      <c r="A37" s="500"/>
    </row>
    <row r="38" spans="1:8" ht="16">
      <c r="A38" s="499" t="s">
        <v>294</v>
      </c>
      <c r="B38" s="461"/>
      <c r="C38" s="461"/>
    </row>
    <row r="39" spans="1:8" ht="16">
      <c r="A39" s="497" t="s">
        <v>293</v>
      </c>
      <c r="B39" s="481"/>
      <c r="C39" s="480"/>
      <c r="D39" s="498" t="s">
        <v>292</v>
      </c>
      <c r="E39" s="497" t="s">
        <v>291</v>
      </c>
      <c r="F39" s="480"/>
      <c r="G39" s="497" t="s">
        <v>290</v>
      </c>
      <c r="H39" s="480"/>
    </row>
    <row r="40" spans="1:8" ht="16">
      <c r="A40" s="496"/>
      <c r="B40" s="481"/>
      <c r="C40" s="480"/>
      <c r="D40" s="495"/>
      <c r="E40" s="494"/>
      <c r="F40" s="480"/>
      <c r="G40" s="494"/>
      <c r="H40" s="480"/>
    </row>
    <row r="41" spans="1:8" ht="16">
      <c r="A41" s="496"/>
      <c r="B41" s="481"/>
      <c r="C41" s="480"/>
      <c r="D41" s="495"/>
      <c r="E41" s="494"/>
      <c r="F41" s="480"/>
      <c r="G41" s="494"/>
      <c r="H41" s="480"/>
    </row>
    <row r="42" spans="1:8" ht="16">
      <c r="A42" s="496"/>
      <c r="B42" s="481"/>
      <c r="C42" s="480"/>
      <c r="D42" s="495"/>
      <c r="E42" s="494"/>
      <c r="F42" s="480"/>
      <c r="G42" s="494"/>
      <c r="H42" s="480"/>
    </row>
    <row r="43" spans="1:8" ht="16">
      <c r="A43" s="496"/>
      <c r="B43" s="481"/>
      <c r="C43" s="480"/>
      <c r="D43" s="495"/>
      <c r="E43" s="494"/>
      <c r="F43" s="480"/>
      <c r="G43" s="494"/>
      <c r="H43" s="480"/>
    </row>
    <row r="44" spans="1:8" ht="16">
      <c r="A44" s="464"/>
    </row>
    <row r="45" spans="1:8" ht="16">
      <c r="A45" s="464"/>
    </row>
    <row r="46" spans="1:8" ht="16">
      <c r="A46" s="464"/>
    </row>
    <row r="47" spans="1:8" ht="16">
      <c r="A47" s="464"/>
    </row>
    <row r="48" spans="1:8" ht="16">
      <c r="A48" s="464"/>
    </row>
    <row r="49" spans="1:1" ht="16">
      <c r="A49" s="464"/>
    </row>
    <row r="50" spans="1:1" ht="16">
      <c r="A50" s="464"/>
    </row>
    <row r="51" spans="1:1" ht="16">
      <c r="A51" s="464"/>
    </row>
    <row r="52" spans="1:1" ht="16">
      <c r="A52" s="464"/>
    </row>
    <row r="53" spans="1:1" ht="16">
      <c r="A53" s="464"/>
    </row>
    <row r="54" spans="1:1" ht="16">
      <c r="A54" s="464"/>
    </row>
    <row r="55" spans="1:1" ht="16">
      <c r="A55" s="464"/>
    </row>
    <row r="56" spans="1:1" ht="16">
      <c r="A56" s="464"/>
    </row>
    <row r="57" spans="1:1" ht="16">
      <c r="A57" s="464"/>
    </row>
    <row r="58" spans="1:1" ht="16">
      <c r="A58" s="464"/>
    </row>
    <row r="59" spans="1:1" ht="16">
      <c r="A59" s="464"/>
    </row>
    <row r="60" spans="1:1" ht="16">
      <c r="A60" s="464"/>
    </row>
    <row r="61" spans="1:1" ht="16">
      <c r="A61" s="464"/>
    </row>
    <row r="62" spans="1:1" ht="16">
      <c r="A62" s="464"/>
    </row>
    <row r="63" spans="1:1" ht="16">
      <c r="A63" s="464"/>
    </row>
    <row r="64" spans="1:1" ht="16">
      <c r="A64" s="464"/>
    </row>
    <row r="65" spans="1:1" ht="16">
      <c r="A65" s="464"/>
    </row>
    <row r="66" spans="1:1" ht="16">
      <c r="A66" s="464"/>
    </row>
    <row r="67" spans="1:1" ht="16">
      <c r="A67" s="464"/>
    </row>
    <row r="68" spans="1:1" ht="16">
      <c r="A68" s="464"/>
    </row>
    <row r="69" spans="1:1" ht="16">
      <c r="A69" s="464"/>
    </row>
    <row r="70" spans="1:1" ht="16">
      <c r="A70" s="464"/>
    </row>
    <row r="71" spans="1:1" ht="16">
      <c r="A71" s="464"/>
    </row>
    <row r="72" spans="1:1" ht="16">
      <c r="A72" s="464"/>
    </row>
    <row r="73" spans="1:1" ht="16">
      <c r="A73" s="464"/>
    </row>
    <row r="74" spans="1:1" ht="16">
      <c r="A74" s="464"/>
    </row>
    <row r="75" spans="1:1" ht="16">
      <c r="A75" s="464"/>
    </row>
    <row r="76" spans="1:1" ht="16">
      <c r="A76" s="464"/>
    </row>
    <row r="77" spans="1:1" ht="16">
      <c r="A77" s="464"/>
    </row>
    <row r="78" spans="1:1" ht="16">
      <c r="A78" s="464"/>
    </row>
    <row r="79" spans="1:1" ht="16">
      <c r="A79" s="464"/>
    </row>
    <row r="80" spans="1:1" ht="16">
      <c r="A80" s="464"/>
    </row>
    <row r="81" spans="1:1" ht="16">
      <c r="A81" s="464"/>
    </row>
    <row r="82" spans="1:1" ht="16">
      <c r="A82" s="464"/>
    </row>
    <row r="83" spans="1:1" ht="16">
      <c r="A83" s="464"/>
    </row>
    <row r="84" spans="1:1" ht="16">
      <c r="A84" s="464"/>
    </row>
    <row r="85" spans="1:1" ht="16">
      <c r="A85" s="464"/>
    </row>
    <row r="86" spans="1:1" ht="16">
      <c r="A86" s="464"/>
    </row>
    <row r="87" spans="1:1" ht="16">
      <c r="A87" s="464"/>
    </row>
    <row r="88" spans="1:1" ht="16">
      <c r="A88" s="464"/>
    </row>
    <row r="89" spans="1:1" ht="16">
      <c r="A89" s="464"/>
    </row>
    <row r="90" spans="1:1" ht="16">
      <c r="A90" s="464"/>
    </row>
    <row r="91" spans="1:1" ht="16">
      <c r="A91" s="464"/>
    </row>
    <row r="92" spans="1:1" ht="16">
      <c r="A92" s="464"/>
    </row>
    <row r="93" spans="1:1" ht="16">
      <c r="A93" s="464"/>
    </row>
    <row r="94" spans="1:1" ht="16">
      <c r="A94" s="464"/>
    </row>
    <row r="95" spans="1:1" ht="16">
      <c r="A95" s="464"/>
    </row>
    <row r="96" spans="1:1" ht="16">
      <c r="A96" s="464"/>
    </row>
    <row r="97" spans="1:1" ht="16">
      <c r="A97" s="464"/>
    </row>
    <row r="98" spans="1:1" ht="16">
      <c r="A98" s="464"/>
    </row>
    <row r="99" spans="1:1" ht="16">
      <c r="A99" s="464"/>
    </row>
    <row r="100" spans="1:1" ht="16">
      <c r="A100" s="464"/>
    </row>
    <row r="101" spans="1:1" ht="16">
      <c r="A101" s="464"/>
    </row>
    <row r="102" spans="1:1" ht="16">
      <c r="A102" s="464"/>
    </row>
    <row r="103" spans="1:1" ht="16">
      <c r="A103" s="464"/>
    </row>
    <row r="104" spans="1:1" ht="16">
      <c r="A104" s="464"/>
    </row>
    <row r="105" spans="1:1" ht="16">
      <c r="A105" s="464"/>
    </row>
    <row r="106" spans="1:1" ht="16">
      <c r="A106" s="464"/>
    </row>
    <row r="107" spans="1:1" ht="16">
      <c r="A107" s="464"/>
    </row>
    <row r="108" spans="1:1" ht="16">
      <c r="A108" s="464"/>
    </row>
    <row r="109" spans="1:1" ht="16">
      <c r="A109" s="464"/>
    </row>
    <row r="110" spans="1:1" ht="16">
      <c r="A110" s="464"/>
    </row>
    <row r="111" spans="1:1" ht="16">
      <c r="A111" s="464"/>
    </row>
    <row r="112" spans="1:1" ht="16">
      <c r="A112" s="464"/>
    </row>
    <row r="113" spans="1:1" ht="16">
      <c r="A113" s="464"/>
    </row>
    <row r="114" spans="1:1" ht="16">
      <c r="A114" s="464"/>
    </row>
    <row r="115" spans="1:1" ht="16">
      <c r="A115" s="464"/>
    </row>
    <row r="116" spans="1:1" ht="16">
      <c r="A116" s="464"/>
    </row>
    <row r="117" spans="1:1" ht="16">
      <c r="A117" s="464"/>
    </row>
    <row r="118" spans="1:1" ht="16">
      <c r="A118" s="464"/>
    </row>
    <row r="119" spans="1:1" ht="16">
      <c r="A119" s="464"/>
    </row>
    <row r="120" spans="1:1" ht="16">
      <c r="A120" s="464"/>
    </row>
    <row r="121" spans="1:1" ht="16">
      <c r="A121" s="464"/>
    </row>
    <row r="122" spans="1:1" ht="16">
      <c r="A122" s="464"/>
    </row>
    <row r="123" spans="1:1" ht="16">
      <c r="A123" s="464"/>
    </row>
    <row r="124" spans="1:1" ht="16">
      <c r="A124" s="464"/>
    </row>
    <row r="125" spans="1:1" ht="16">
      <c r="A125" s="464"/>
    </row>
    <row r="126" spans="1:1" ht="16">
      <c r="A126" s="464"/>
    </row>
    <row r="127" spans="1:1" ht="16">
      <c r="A127" s="464"/>
    </row>
    <row r="128" spans="1:1" ht="16">
      <c r="A128" s="464"/>
    </row>
    <row r="129" spans="1:1" ht="16">
      <c r="A129" s="464"/>
    </row>
    <row r="130" spans="1:1" ht="16">
      <c r="A130" s="464"/>
    </row>
    <row r="131" spans="1:1" ht="16">
      <c r="A131" s="464"/>
    </row>
    <row r="132" spans="1:1" ht="16">
      <c r="A132" s="464"/>
    </row>
    <row r="133" spans="1:1" ht="16">
      <c r="A133" s="464"/>
    </row>
    <row r="134" spans="1:1" ht="16">
      <c r="A134" s="464"/>
    </row>
    <row r="135" spans="1:1" ht="16">
      <c r="A135" s="464"/>
    </row>
    <row r="136" spans="1:1" ht="16">
      <c r="A136" s="464"/>
    </row>
    <row r="137" spans="1:1" ht="16">
      <c r="A137" s="464"/>
    </row>
    <row r="138" spans="1:1" ht="16">
      <c r="A138" s="464"/>
    </row>
    <row r="139" spans="1:1" ht="16">
      <c r="A139" s="464"/>
    </row>
    <row r="140" spans="1:1" ht="16">
      <c r="A140" s="464"/>
    </row>
    <row r="141" spans="1:1" ht="16">
      <c r="A141" s="464"/>
    </row>
    <row r="142" spans="1:1" ht="16">
      <c r="A142" s="464"/>
    </row>
    <row r="143" spans="1:1" ht="16">
      <c r="A143" s="464"/>
    </row>
    <row r="144" spans="1:1" ht="16">
      <c r="A144" s="464"/>
    </row>
    <row r="145" spans="1:1" ht="16">
      <c r="A145" s="464"/>
    </row>
    <row r="146" spans="1:1" ht="16">
      <c r="A146" s="464"/>
    </row>
    <row r="147" spans="1:1" ht="16">
      <c r="A147" s="464"/>
    </row>
    <row r="148" spans="1:1" ht="16">
      <c r="A148" s="464"/>
    </row>
    <row r="149" spans="1:1" ht="16">
      <c r="A149" s="464"/>
    </row>
    <row r="150" spans="1:1" ht="16">
      <c r="A150" s="464"/>
    </row>
    <row r="151" spans="1:1" ht="16">
      <c r="A151" s="464"/>
    </row>
    <row r="152" spans="1:1" ht="16">
      <c r="A152" s="464"/>
    </row>
    <row r="153" spans="1:1" ht="16">
      <c r="A153" s="464"/>
    </row>
    <row r="154" spans="1:1" ht="16">
      <c r="A154" s="464"/>
    </row>
    <row r="155" spans="1:1" ht="16">
      <c r="A155" s="464"/>
    </row>
    <row r="156" spans="1:1" ht="16">
      <c r="A156" s="464"/>
    </row>
    <row r="157" spans="1:1" ht="16">
      <c r="A157" s="464"/>
    </row>
    <row r="158" spans="1:1" ht="16">
      <c r="A158" s="464"/>
    </row>
    <row r="159" spans="1:1" ht="16">
      <c r="A159" s="464"/>
    </row>
    <row r="160" spans="1:1" ht="16">
      <c r="A160" s="464"/>
    </row>
    <row r="161" spans="1:1" ht="16">
      <c r="A161" s="464"/>
    </row>
    <row r="162" spans="1:1" ht="16">
      <c r="A162" s="464"/>
    </row>
    <row r="163" spans="1:1" ht="16">
      <c r="A163" s="464"/>
    </row>
    <row r="164" spans="1:1" ht="16">
      <c r="A164" s="464"/>
    </row>
    <row r="165" spans="1:1" ht="16">
      <c r="A165" s="464"/>
    </row>
    <row r="166" spans="1:1" ht="16">
      <c r="A166" s="464"/>
    </row>
    <row r="167" spans="1:1" ht="16">
      <c r="A167" s="464"/>
    </row>
    <row r="168" spans="1:1" ht="16">
      <c r="A168" s="464"/>
    </row>
    <row r="169" spans="1:1" ht="16">
      <c r="A169" s="464"/>
    </row>
    <row r="170" spans="1:1" ht="16">
      <c r="A170" s="464"/>
    </row>
    <row r="171" spans="1:1" ht="16">
      <c r="A171" s="464"/>
    </row>
    <row r="172" spans="1:1" ht="16">
      <c r="A172" s="464"/>
    </row>
    <row r="173" spans="1:1" ht="16">
      <c r="A173" s="464"/>
    </row>
    <row r="174" spans="1:1" ht="16">
      <c r="A174" s="464"/>
    </row>
    <row r="175" spans="1:1" ht="16">
      <c r="A175" s="464"/>
    </row>
    <row r="176" spans="1:1" ht="16">
      <c r="A176" s="464"/>
    </row>
    <row r="177" spans="1:1" ht="16">
      <c r="A177" s="464"/>
    </row>
    <row r="178" spans="1:1" ht="16">
      <c r="A178" s="464"/>
    </row>
    <row r="179" spans="1:1" ht="16">
      <c r="A179" s="464"/>
    </row>
    <row r="180" spans="1:1" ht="16">
      <c r="A180" s="464"/>
    </row>
    <row r="181" spans="1:1" ht="16">
      <c r="A181" s="464"/>
    </row>
    <row r="182" spans="1:1" ht="16">
      <c r="A182" s="464"/>
    </row>
    <row r="183" spans="1:1" ht="16">
      <c r="A183" s="464"/>
    </row>
    <row r="184" spans="1:1" ht="16">
      <c r="A184" s="464"/>
    </row>
    <row r="185" spans="1:1" ht="16">
      <c r="A185" s="464"/>
    </row>
    <row r="186" spans="1:1" ht="16">
      <c r="A186" s="464"/>
    </row>
    <row r="187" spans="1:1" ht="16">
      <c r="A187" s="464"/>
    </row>
    <row r="188" spans="1:1" ht="16">
      <c r="A188" s="464"/>
    </row>
    <row r="189" spans="1:1" ht="16">
      <c r="A189" s="464"/>
    </row>
    <row r="190" spans="1:1" ht="16">
      <c r="A190" s="464"/>
    </row>
    <row r="191" spans="1:1" ht="16">
      <c r="A191" s="464"/>
    </row>
    <row r="192" spans="1:1" ht="16">
      <c r="A192" s="464"/>
    </row>
    <row r="193" spans="1:1" ht="16">
      <c r="A193" s="464"/>
    </row>
    <row r="194" spans="1:1" ht="16">
      <c r="A194" s="464"/>
    </row>
    <row r="195" spans="1:1" ht="16">
      <c r="A195" s="464"/>
    </row>
    <row r="196" spans="1:1" ht="16">
      <c r="A196" s="464"/>
    </row>
    <row r="197" spans="1:1" ht="16">
      <c r="A197" s="464"/>
    </row>
    <row r="198" spans="1:1" ht="16">
      <c r="A198" s="464"/>
    </row>
    <row r="199" spans="1:1" ht="16">
      <c r="A199" s="464"/>
    </row>
    <row r="200" spans="1:1" ht="16">
      <c r="A200" s="464"/>
    </row>
    <row r="201" spans="1:1" ht="16">
      <c r="A201" s="464"/>
    </row>
    <row r="202" spans="1:1" ht="16">
      <c r="A202" s="464"/>
    </row>
    <row r="203" spans="1:1" ht="16">
      <c r="A203" s="464"/>
    </row>
    <row r="204" spans="1:1" ht="16">
      <c r="A204" s="464"/>
    </row>
    <row r="205" spans="1:1" ht="16">
      <c r="A205" s="464"/>
    </row>
    <row r="206" spans="1:1" ht="16">
      <c r="A206" s="464"/>
    </row>
    <row r="207" spans="1:1" ht="16">
      <c r="A207" s="464"/>
    </row>
    <row r="208" spans="1:1" ht="16">
      <c r="A208" s="464"/>
    </row>
    <row r="209" spans="1:1" ht="16">
      <c r="A209" s="464"/>
    </row>
    <row r="210" spans="1:1" ht="16">
      <c r="A210" s="464"/>
    </row>
    <row r="211" spans="1:1" ht="16">
      <c r="A211" s="464"/>
    </row>
    <row r="212" spans="1:1" ht="16">
      <c r="A212" s="464"/>
    </row>
    <row r="213" spans="1:1" ht="16">
      <c r="A213" s="464"/>
    </row>
    <row r="214" spans="1:1" ht="16">
      <c r="A214" s="464"/>
    </row>
    <row r="215" spans="1:1" ht="16">
      <c r="A215" s="464"/>
    </row>
    <row r="216" spans="1:1" ht="16">
      <c r="A216" s="464"/>
    </row>
    <row r="217" spans="1:1" ht="16">
      <c r="A217" s="464"/>
    </row>
    <row r="218" spans="1:1" ht="16">
      <c r="A218" s="464"/>
    </row>
    <row r="219" spans="1:1" ht="16">
      <c r="A219" s="464"/>
    </row>
    <row r="220" spans="1:1" ht="16">
      <c r="A220" s="464"/>
    </row>
    <row r="221" spans="1:1" ht="16">
      <c r="A221" s="464"/>
    </row>
    <row r="222" spans="1:1" ht="16">
      <c r="A222" s="464"/>
    </row>
    <row r="223" spans="1:1" ht="16">
      <c r="A223" s="464"/>
    </row>
    <row r="224" spans="1:1" ht="16">
      <c r="A224" s="464"/>
    </row>
    <row r="225" spans="1:1" ht="16">
      <c r="A225" s="464"/>
    </row>
    <row r="226" spans="1:1" ht="16">
      <c r="A226" s="464"/>
    </row>
    <row r="227" spans="1:1" ht="16">
      <c r="A227" s="464"/>
    </row>
    <row r="228" spans="1:1" ht="16">
      <c r="A228" s="464"/>
    </row>
    <row r="229" spans="1:1" ht="16">
      <c r="A229" s="464"/>
    </row>
    <row r="230" spans="1:1" ht="16">
      <c r="A230" s="464"/>
    </row>
    <row r="231" spans="1:1" ht="16">
      <c r="A231" s="464"/>
    </row>
    <row r="232" spans="1:1" ht="16">
      <c r="A232" s="464"/>
    </row>
    <row r="233" spans="1:1" ht="16">
      <c r="A233" s="464"/>
    </row>
    <row r="234" spans="1:1" ht="16">
      <c r="A234" s="464"/>
    </row>
    <row r="235" spans="1:1" ht="16">
      <c r="A235" s="464"/>
    </row>
    <row r="236" spans="1:1" ht="16">
      <c r="A236" s="464"/>
    </row>
    <row r="237" spans="1:1" ht="16">
      <c r="A237" s="464"/>
    </row>
    <row r="238" spans="1:1" ht="16">
      <c r="A238" s="464"/>
    </row>
    <row r="239" spans="1:1" ht="16">
      <c r="A239" s="464"/>
    </row>
    <row r="240" spans="1:1" ht="16">
      <c r="A240" s="464"/>
    </row>
    <row r="241" spans="1:1" ht="16">
      <c r="A241" s="464"/>
    </row>
    <row r="242" spans="1:1" ht="16">
      <c r="A242" s="464"/>
    </row>
    <row r="243" spans="1:1" ht="16">
      <c r="A243" s="464"/>
    </row>
    <row r="244" spans="1:1" ht="16">
      <c r="A244" s="464"/>
    </row>
    <row r="245" spans="1:1" ht="16">
      <c r="A245" s="464"/>
    </row>
    <row r="246" spans="1:1" ht="16">
      <c r="A246" s="464"/>
    </row>
    <row r="247" spans="1:1" ht="16">
      <c r="A247" s="464"/>
    </row>
    <row r="248" spans="1:1" ht="16">
      <c r="A248" s="464"/>
    </row>
    <row r="249" spans="1:1" ht="16">
      <c r="A249" s="464"/>
    </row>
    <row r="250" spans="1:1" ht="16">
      <c r="A250" s="464"/>
    </row>
    <row r="251" spans="1:1" ht="16">
      <c r="A251" s="464"/>
    </row>
    <row r="252" spans="1:1" ht="16">
      <c r="A252" s="464"/>
    </row>
    <row r="253" spans="1:1" ht="16">
      <c r="A253" s="464"/>
    </row>
    <row r="254" spans="1:1" ht="16">
      <c r="A254" s="464"/>
    </row>
    <row r="255" spans="1:1" ht="16">
      <c r="A255" s="464"/>
    </row>
    <row r="256" spans="1:1" ht="16">
      <c r="A256" s="464"/>
    </row>
    <row r="257" spans="1:1" ht="16">
      <c r="A257" s="464"/>
    </row>
    <row r="258" spans="1:1" ht="16">
      <c r="A258" s="464"/>
    </row>
    <row r="259" spans="1:1" ht="16">
      <c r="A259" s="464"/>
    </row>
    <row r="260" spans="1:1" ht="16">
      <c r="A260" s="464"/>
    </row>
    <row r="261" spans="1:1" ht="16">
      <c r="A261" s="464"/>
    </row>
    <row r="262" spans="1:1" ht="16">
      <c r="A262" s="464"/>
    </row>
    <row r="263" spans="1:1" ht="16">
      <c r="A263" s="464"/>
    </row>
    <row r="264" spans="1:1" ht="16">
      <c r="A264" s="464"/>
    </row>
    <row r="265" spans="1:1" ht="16">
      <c r="A265" s="464"/>
    </row>
    <row r="266" spans="1:1" ht="16">
      <c r="A266" s="464"/>
    </row>
    <row r="267" spans="1:1" ht="16">
      <c r="A267" s="464"/>
    </row>
    <row r="268" spans="1:1" ht="16">
      <c r="A268" s="464"/>
    </row>
    <row r="269" spans="1:1" ht="16">
      <c r="A269" s="464"/>
    </row>
    <row r="270" spans="1:1" ht="16">
      <c r="A270" s="464"/>
    </row>
    <row r="271" spans="1:1" ht="16">
      <c r="A271" s="464"/>
    </row>
    <row r="272" spans="1:1" ht="16">
      <c r="A272" s="464"/>
    </row>
    <row r="273" spans="1:1" ht="16">
      <c r="A273" s="464"/>
    </row>
    <row r="274" spans="1:1" ht="16">
      <c r="A274" s="464"/>
    </row>
    <row r="275" spans="1:1" ht="16">
      <c r="A275" s="464"/>
    </row>
    <row r="276" spans="1:1" ht="16">
      <c r="A276" s="464"/>
    </row>
    <row r="277" spans="1:1" ht="16">
      <c r="A277" s="464"/>
    </row>
    <row r="278" spans="1:1" ht="16">
      <c r="A278" s="464"/>
    </row>
    <row r="279" spans="1:1" ht="16">
      <c r="A279" s="464"/>
    </row>
    <row r="280" spans="1:1" ht="16">
      <c r="A280" s="464"/>
    </row>
    <row r="281" spans="1:1" ht="16">
      <c r="A281" s="464"/>
    </row>
    <row r="282" spans="1:1" ht="16">
      <c r="A282" s="464"/>
    </row>
    <row r="283" spans="1:1" ht="16">
      <c r="A283" s="464"/>
    </row>
    <row r="284" spans="1:1" ht="16">
      <c r="A284" s="464"/>
    </row>
    <row r="285" spans="1:1" ht="16">
      <c r="A285" s="464"/>
    </row>
    <row r="286" spans="1:1" ht="16">
      <c r="A286" s="464"/>
    </row>
    <row r="287" spans="1:1" ht="16">
      <c r="A287" s="464"/>
    </row>
    <row r="288" spans="1:1" ht="16">
      <c r="A288" s="464"/>
    </row>
    <row r="289" spans="1:1" ht="16">
      <c r="A289" s="464"/>
    </row>
    <row r="290" spans="1:1" ht="16">
      <c r="A290" s="464"/>
    </row>
    <row r="291" spans="1:1" ht="16">
      <c r="A291" s="464"/>
    </row>
    <row r="292" spans="1:1" ht="16">
      <c r="A292" s="464"/>
    </row>
    <row r="293" spans="1:1" ht="16">
      <c r="A293" s="464"/>
    </row>
    <row r="294" spans="1:1" ht="16">
      <c r="A294" s="464"/>
    </row>
    <row r="295" spans="1:1" ht="16">
      <c r="A295" s="464"/>
    </row>
    <row r="296" spans="1:1" ht="16">
      <c r="A296" s="464"/>
    </row>
    <row r="297" spans="1:1" ht="16">
      <c r="A297" s="464"/>
    </row>
    <row r="298" spans="1:1" ht="16">
      <c r="A298" s="464"/>
    </row>
    <row r="299" spans="1:1" ht="16">
      <c r="A299" s="464"/>
    </row>
    <row r="300" spans="1:1" ht="16">
      <c r="A300" s="464"/>
    </row>
    <row r="301" spans="1:1" ht="16">
      <c r="A301" s="464"/>
    </row>
    <row r="302" spans="1:1" ht="16">
      <c r="A302" s="464"/>
    </row>
    <row r="303" spans="1:1" ht="16">
      <c r="A303" s="464"/>
    </row>
    <row r="304" spans="1:1" ht="16">
      <c r="A304" s="464"/>
    </row>
    <row r="305" spans="1:1" ht="16">
      <c r="A305" s="464"/>
    </row>
    <row r="306" spans="1:1" ht="16">
      <c r="A306" s="464"/>
    </row>
    <row r="307" spans="1:1" ht="16">
      <c r="A307" s="464"/>
    </row>
    <row r="308" spans="1:1" ht="16">
      <c r="A308" s="464"/>
    </row>
    <row r="309" spans="1:1" ht="16">
      <c r="A309" s="464"/>
    </row>
    <row r="310" spans="1:1" ht="16">
      <c r="A310" s="464"/>
    </row>
    <row r="311" spans="1:1" ht="16">
      <c r="A311" s="464"/>
    </row>
    <row r="312" spans="1:1" ht="16">
      <c r="A312" s="464"/>
    </row>
    <row r="313" spans="1:1" ht="16">
      <c r="A313" s="464"/>
    </row>
    <row r="314" spans="1:1" ht="16">
      <c r="A314" s="464"/>
    </row>
    <row r="315" spans="1:1" ht="16">
      <c r="A315" s="464"/>
    </row>
    <row r="316" spans="1:1" ht="16">
      <c r="A316" s="464"/>
    </row>
    <row r="317" spans="1:1" ht="16">
      <c r="A317" s="464"/>
    </row>
    <row r="318" spans="1:1" ht="16">
      <c r="A318" s="464"/>
    </row>
    <row r="319" spans="1:1" ht="16">
      <c r="A319" s="464"/>
    </row>
    <row r="320" spans="1:1" ht="16">
      <c r="A320" s="464"/>
    </row>
    <row r="321" spans="1:1" ht="16">
      <c r="A321" s="464"/>
    </row>
    <row r="322" spans="1:1" ht="16">
      <c r="A322" s="464"/>
    </row>
    <row r="323" spans="1:1" ht="16">
      <c r="A323" s="464"/>
    </row>
    <row r="324" spans="1:1" ht="16">
      <c r="A324" s="464"/>
    </row>
    <row r="325" spans="1:1" ht="16">
      <c r="A325" s="464"/>
    </row>
    <row r="326" spans="1:1" ht="16">
      <c r="A326" s="464"/>
    </row>
    <row r="327" spans="1:1" ht="16">
      <c r="A327" s="464"/>
    </row>
    <row r="328" spans="1:1" ht="16">
      <c r="A328" s="464"/>
    </row>
    <row r="329" spans="1:1" ht="16">
      <c r="A329" s="464"/>
    </row>
    <row r="330" spans="1:1" ht="16">
      <c r="A330" s="464"/>
    </row>
    <row r="331" spans="1:1" ht="16">
      <c r="A331" s="464"/>
    </row>
    <row r="332" spans="1:1" ht="16">
      <c r="A332" s="464"/>
    </row>
    <row r="333" spans="1:1" ht="16">
      <c r="A333" s="464"/>
    </row>
    <row r="334" spans="1:1" ht="16">
      <c r="A334" s="464"/>
    </row>
    <row r="335" spans="1:1" ht="16">
      <c r="A335" s="464"/>
    </row>
    <row r="336" spans="1:1" ht="16">
      <c r="A336" s="464"/>
    </row>
    <row r="337" spans="1:1" ht="16">
      <c r="A337" s="464"/>
    </row>
    <row r="338" spans="1:1" ht="16">
      <c r="A338" s="464"/>
    </row>
    <row r="339" spans="1:1" ht="16">
      <c r="A339" s="464"/>
    </row>
    <row r="340" spans="1:1" ht="16">
      <c r="A340" s="464"/>
    </row>
    <row r="341" spans="1:1" ht="16">
      <c r="A341" s="464"/>
    </row>
    <row r="342" spans="1:1" ht="16">
      <c r="A342" s="464"/>
    </row>
    <row r="343" spans="1:1" ht="16">
      <c r="A343" s="464"/>
    </row>
    <row r="344" spans="1:1" ht="16">
      <c r="A344" s="464"/>
    </row>
    <row r="345" spans="1:1" ht="16">
      <c r="A345" s="464"/>
    </row>
    <row r="346" spans="1:1" ht="16">
      <c r="A346" s="464"/>
    </row>
    <row r="347" spans="1:1" ht="16">
      <c r="A347" s="464"/>
    </row>
    <row r="348" spans="1:1" ht="16">
      <c r="A348" s="464"/>
    </row>
    <row r="349" spans="1:1" ht="16">
      <c r="A349" s="464"/>
    </row>
    <row r="350" spans="1:1" ht="16">
      <c r="A350" s="464"/>
    </row>
    <row r="351" spans="1:1" ht="16">
      <c r="A351" s="464"/>
    </row>
    <row r="352" spans="1:1" ht="16">
      <c r="A352" s="464"/>
    </row>
    <row r="353" spans="1:1" ht="16">
      <c r="A353" s="464"/>
    </row>
    <row r="354" spans="1:1" ht="16">
      <c r="A354" s="464"/>
    </row>
    <row r="355" spans="1:1" ht="16">
      <c r="A355" s="464"/>
    </row>
    <row r="356" spans="1:1" ht="16">
      <c r="A356" s="464"/>
    </row>
    <row r="357" spans="1:1" ht="16">
      <c r="A357" s="464"/>
    </row>
    <row r="358" spans="1:1" ht="16">
      <c r="A358" s="464"/>
    </row>
    <row r="359" spans="1:1" ht="16">
      <c r="A359" s="464"/>
    </row>
    <row r="360" spans="1:1" ht="16">
      <c r="A360" s="464"/>
    </row>
    <row r="361" spans="1:1" ht="16">
      <c r="A361" s="464"/>
    </row>
    <row r="362" spans="1:1" ht="16">
      <c r="A362" s="464"/>
    </row>
    <row r="363" spans="1:1" ht="16">
      <c r="A363" s="464"/>
    </row>
    <row r="364" spans="1:1" ht="16">
      <c r="A364" s="464"/>
    </row>
    <row r="365" spans="1:1" ht="16">
      <c r="A365" s="464"/>
    </row>
    <row r="366" spans="1:1" ht="16">
      <c r="A366" s="464"/>
    </row>
    <row r="367" spans="1:1" ht="16">
      <c r="A367" s="464"/>
    </row>
    <row r="368" spans="1:1" ht="16">
      <c r="A368" s="464"/>
    </row>
    <row r="369" spans="1:1" ht="16">
      <c r="A369" s="464"/>
    </row>
    <row r="370" spans="1:1" ht="16">
      <c r="A370" s="464"/>
    </row>
    <row r="371" spans="1:1" ht="16">
      <c r="A371" s="464"/>
    </row>
    <row r="372" spans="1:1" ht="16">
      <c r="A372" s="464"/>
    </row>
    <row r="373" spans="1:1" ht="16">
      <c r="A373" s="464"/>
    </row>
    <row r="374" spans="1:1" ht="16">
      <c r="A374" s="464"/>
    </row>
    <row r="375" spans="1:1" ht="16">
      <c r="A375" s="464"/>
    </row>
    <row r="376" spans="1:1" ht="16">
      <c r="A376" s="464"/>
    </row>
    <row r="377" spans="1:1" ht="16">
      <c r="A377" s="464"/>
    </row>
    <row r="378" spans="1:1" ht="16">
      <c r="A378" s="464"/>
    </row>
    <row r="379" spans="1:1" ht="16">
      <c r="A379" s="464"/>
    </row>
    <row r="380" spans="1:1" ht="16">
      <c r="A380" s="464"/>
    </row>
    <row r="381" spans="1:1" ht="16">
      <c r="A381" s="464"/>
    </row>
    <row r="382" spans="1:1" ht="16">
      <c r="A382" s="464"/>
    </row>
    <row r="383" spans="1:1" ht="16">
      <c r="A383" s="464"/>
    </row>
    <row r="384" spans="1:1" ht="16">
      <c r="A384" s="464"/>
    </row>
    <row r="385" spans="1:1" ht="16">
      <c r="A385" s="464"/>
    </row>
    <row r="386" spans="1:1" ht="16">
      <c r="A386" s="464"/>
    </row>
    <row r="387" spans="1:1" ht="16">
      <c r="A387" s="464"/>
    </row>
    <row r="388" spans="1:1" ht="16">
      <c r="A388" s="464"/>
    </row>
    <row r="389" spans="1:1" ht="16">
      <c r="A389" s="464"/>
    </row>
    <row r="390" spans="1:1" ht="16">
      <c r="A390" s="464"/>
    </row>
    <row r="391" spans="1:1" ht="16">
      <c r="A391" s="464"/>
    </row>
    <row r="392" spans="1:1" ht="16">
      <c r="A392" s="464"/>
    </row>
    <row r="393" spans="1:1" ht="16">
      <c r="A393" s="464"/>
    </row>
    <row r="394" spans="1:1" ht="16">
      <c r="A394" s="464"/>
    </row>
    <row r="395" spans="1:1" ht="16">
      <c r="A395" s="464"/>
    </row>
    <row r="396" spans="1:1" ht="16">
      <c r="A396" s="464"/>
    </row>
    <row r="397" spans="1:1" ht="16">
      <c r="A397" s="464"/>
    </row>
    <row r="398" spans="1:1" ht="16">
      <c r="A398" s="464"/>
    </row>
    <row r="399" spans="1:1" ht="16">
      <c r="A399" s="464"/>
    </row>
    <row r="400" spans="1:1" ht="16">
      <c r="A400" s="464"/>
    </row>
    <row r="401" spans="1:1" ht="16">
      <c r="A401" s="464"/>
    </row>
    <row r="402" spans="1:1" ht="16">
      <c r="A402" s="464"/>
    </row>
    <row r="403" spans="1:1" ht="16">
      <c r="A403" s="464"/>
    </row>
    <row r="404" spans="1:1" ht="16">
      <c r="A404" s="464"/>
    </row>
    <row r="405" spans="1:1" ht="16">
      <c r="A405" s="464"/>
    </row>
    <row r="406" spans="1:1" ht="16">
      <c r="A406" s="464"/>
    </row>
    <row r="407" spans="1:1" ht="16">
      <c r="A407" s="464"/>
    </row>
    <row r="408" spans="1:1" ht="16">
      <c r="A408" s="464"/>
    </row>
    <row r="409" spans="1:1" ht="16">
      <c r="A409" s="464"/>
    </row>
    <row r="410" spans="1:1" ht="16">
      <c r="A410" s="464"/>
    </row>
    <row r="411" spans="1:1" ht="16">
      <c r="A411" s="464"/>
    </row>
    <row r="412" spans="1:1" ht="16">
      <c r="A412" s="464"/>
    </row>
    <row r="413" spans="1:1" ht="16">
      <c r="A413" s="464"/>
    </row>
    <row r="414" spans="1:1" ht="16">
      <c r="A414" s="464"/>
    </row>
    <row r="415" spans="1:1" ht="16">
      <c r="A415" s="464"/>
    </row>
    <row r="416" spans="1:1" ht="16">
      <c r="A416" s="464"/>
    </row>
    <row r="417" spans="1:1" ht="16">
      <c r="A417" s="464"/>
    </row>
    <row r="418" spans="1:1" ht="16">
      <c r="A418" s="464"/>
    </row>
    <row r="419" spans="1:1" ht="16">
      <c r="A419" s="464"/>
    </row>
    <row r="420" spans="1:1" ht="16">
      <c r="A420" s="464"/>
    </row>
    <row r="421" spans="1:1" ht="16">
      <c r="A421" s="464"/>
    </row>
    <row r="422" spans="1:1" ht="16">
      <c r="A422" s="464"/>
    </row>
    <row r="423" spans="1:1" ht="16">
      <c r="A423" s="464"/>
    </row>
    <row r="424" spans="1:1" ht="16">
      <c r="A424" s="464"/>
    </row>
    <row r="425" spans="1:1" ht="16">
      <c r="A425" s="464"/>
    </row>
    <row r="426" spans="1:1" ht="16">
      <c r="A426" s="464"/>
    </row>
    <row r="427" spans="1:1" ht="16">
      <c r="A427" s="464"/>
    </row>
    <row r="428" spans="1:1" ht="16">
      <c r="A428" s="464"/>
    </row>
    <row r="429" spans="1:1" ht="16">
      <c r="A429" s="464"/>
    </row>
    <row r="430" spans="1:1" ht="16">
      <c r="A430" s="464"/>
    </row>
    <row r="431" spans="1:1" ht="16">
      <c r="A431" s="464"/>
    </row>
    <row r="432" spans="1:1" ht="16">
      <c r="A432" s="464"/>
    </row>
    <row r="433" spans="1:1" ht="16">
      <c r="A433" s="464"/>
    </row>
    <row r="434" spans="1:1" ht="16">
      <c r="A434" s="464"/>
    </row>
    <row r="435" spans="1:1" ht="16">
      <c r="A435" s="464"/>
    </row>
    <row r="436" spans="1:1" ht="16">
      <c r="A436" s="464"/>
    </row>
    <row r="437" spans="1:1" ht="16">
      <c r="A437" s="464"/>
    </row>
    <row r="438" spans="1:1" ht="16">
      <c r="A438" s="464"/>
    </row>
    <row r="439" spans="1:1" ht="16">
      <c r="A439" s="464"/>
    </row>
    <row r="440" spans="1:1" ht="16">
      <c r="A440" s="464"/>
    </row>
    <row r="441" spans="1:1" ht="16">
      <c r="A441" s="464"/>
    </row>
    <row r="442" spans="1:1" ht="16">
      <c r="A442" s="464"/>
    </row>
    <row r="443" spans="1:1" ht="16">
      <c r="A443" s="464"/>
    </row>
    <row r="444" spans="1:1" ht="16">
      <c r="A444" s="464"/>
    </row>
    <row r="445" spans="1:1" ht="16">
      <c r="A445" s="464"/>
    </row>
    <row r="446" spans="1:1" ht="16">
      <c r="A446" s="464"/>
    </row>
    <row r="447" spans="1:1" ht="16">
      <c r="A447" s="464"/>
    </row>
    <row r="448" spans="1:1" ht="16">
      <c r="A448" s="464"/>
    </row>
    <row r="449" spans="1:1" ht="16">
      <c r="A449" s="464"/>
    </row>
    <row r="450" spans="1:1" ht="16">
      <c r="A450" s="464"/>
    </row>
    <row r="451" spans="1:1" ht="16">
      <c r="A451" s="464"/>
    </row>
    <row r="452" spans="1:1" ht="16">
      <c r="A452" s="464"/>
    </row>
    <row r="453" spans="1:1" ht="16">
      <c r="A453" s="464"/>
    </row>
    <row r="454" spans="1:1" ht="16">
      <c r="A454" s="464"/>
    </row>
    <row r="455" spans="1:1" ht="16">
      <c r="A455" s="464"/>
    </row>
    <row r="456" spans="1:1" ht="16">
      <c r="A456" s="464"/>
    </row>
    <row r="457" spans="1:1" ht="16">
      <c r="A457" s="464"/>
    </row>
    <row r="458" spans="1:1" ht="16">
      <c r="A458" s="464"/>
    </row>
    <row r="459" spans="1:1" ht="16">
      <c r="A459" s="464"/>
    </row>
    <row r="460" spans="1:1" ht="16">
      <c r="A460" s="464"/>
    </row>
    <row r="461" spans="1:1" ht="16">
      <c r="A461" s="464"/>
    </row>
    <row r="462" spans="1:1" ht="16">
      <c r="A462" s="464"/>
    </row>
    <row r="463" spans="1:1" ht="16">
      <c r="A463" s="464"/>
    </row>
    <row r="464" spans="1:1" ht="16">
      <c r="A464" s="464"/>
    </row>
    <row r="465" spans="1:1" ht="16">
      <c r="A465" s="464"/>
    </row>
    <row r="466" spans="1:1" ht="16">
      <c r="A466" s="464"/>
    </row>
    <row r="467" spans="1:1" ht="16">
      <c r="A467" s="464"/>
    </row>
    <row r="468" spans="1:1" ht="16">
      <c r="A468" s="464"/>
    </row>
    <row r="469" spans="1:1" ht="16">
      <c r="A469" s="464"/>
    </row>
    <row r="470" spans="1:1" ht="16">
      <c r="A470" s="464"/>
    </row>
    <row r="471" spans="1:1" ht="16">
      <c r="A471" s="464"/>
    </row>
    <row r="472" spans="1:1" ht="16">
      <c r="A472" s="464"/>
    </row>
    <row r="473" spans="1:1" ht="16">
      <c r="A473" s="464"/>
    </row>
    <row r="474" spans="1:1" ht="16">
      <c r="A474" s="464"/>
    </row>
    <row r="475" spans="1:1" ht="16">
      <c r="A475" s="464"/>
    </row>
    <row r="476" spans="1:1" ht="16">
      <c r="A476" s="464"/>
    </row>
    <row r="477" spans="1:1" ht="16">
      <c r="A477" s="464"/>
    </row>
    <row r="478" spans="1:1" ht="16">
      <c r="A478" s="464"/>
    </row>
    <row r="479" spans="1:1" ht="16">
      <c r="A479" s="464"/>
    </row>
    <row r="480" spans="1:1" ht="16">
      <c r="A480" s="464"/>
    </row>
    <row r="481" spans="1:1" ht="16">
      <c r="A481" s="464"/>
    </row>
    <row r="482" spans="1:1" ht="16">
      <c r="A482" s="464"/>
    </row>
    <row r="483" spans="1:1" ht="16">
      <c r="A483" s="464"/>
    </row>
    <row r="484" spans="1:1" ht="16">
      <c r="A484" s="464"/>
    </row>
    <row r="485" spans="1:1" ht="16">
      <c r="A485" s="464"/>
    </row>
    <row r="486" spans="1:1" ht="16">
      <c r="A486" s="464"/>
    </row>
    <row r="487" spans="1:1" ht="16">
      <c r="A487" s="464"/>
    </row>
    <row r="488" spans="1:1" ht="16">
      <c r="A488" s="464"/>
    </row>
    <row r="489" spans="1:1" ht="16">
      <c r="A489" s="464"/>
    </row>
    <row r="490" spans="1:1" ht="16">
      <c r="A490" s="464"/>
    </row>
    <row r="491" spans="1:1" ht="16">
      <c r="A491" s="464"/>
    </row>
    <row r="492" spans="1:1" ht="16">
      <c r="A492" s="464"/>
    </row>
    <row r="493" spans="1:1" ht="16">
      <c r="A493" s="464"/>
    </row>
    <row r="494" spans="1:1" ht="16">
      <c r="A494" s="464"/>
    </row>
    <row r="495" spans="1:1" ht="16">
      <c r="A495" s="464"/>
    </row>
    <row r="496" spans="1:1" ht="16">
      <c r="A496" s="464"/>
    </row>
    <row r="497" spans="1:1" ht="16">
      <c r="A497" s="464"/>
    </row>
    <row r="498" spans="1:1" ht="16">
      <c r="A498" s="464"/>
    </row>
    <row r="499" spans="1:1" ht="16">
      <c r="A499" s="464"/>
    </row>
    <row r="500" spans="1:1" ht="16">
      <c r="A500" s="464"/>
    </row>
    <row r="501" spans="1:1" ht="16">
      <c r="A501" s="464"/>
    </row>
    <row r="502" spans="1:1" ht="16">
      <c r="A502" s="464"/>
    </row>
    <row r="503" spans="1:1" ht="16">
      <c r="A503" s="464"/>
    </row>
    <row r="504" spans="1:1" ht="16">
      <c r="A504" s="464"/>
    </row>
    <row r="505" spans="1:1" ht="16">
      <c r="A505" s="464"/>
    </row>
    <row r="506" spans="1:1" ht="16">
      <c r="A506" s="464"/>
    </row>
    <row r="507" spans="1:1" ht="16">
      <c r="A507" s="464"/>
    </row>
    <row r="508" spans="1:1" ht="16">
      <c r="A508" s="464"/>
    </row>
    <row r="509" spans="1:1" ht="16">
      <c r="A509" s="464"/>
    </row>
    <row r="510" spans="1:1" ht="16">
      <c r="A510" s="464"/>
    </row>
    <row r="511" spans="1:1" ht="16">
      <c r="A511" s="464"/>
    </row>
    <row r="512" spans="1:1" ht="16">
      <c r="A512" s="464"/>
    </row>
    <row r="513" spans="1:1" ht="16">
      <c r="A513" s="464"/>
    </row>
    <row r="514" spans="1:1" ht="16">
      <c r="A514" s="464"/>
    </row>
    <row r="515" spans="1:1" ht="16">
      <c r="A515" s="464"/>
    </row>
    <row r="516" spans="1:1" ht="16">
      <c r="A516" s="464"/>
    </row>
    <row r="517" spans="1:1" ht="16">
      <c r="A517" s="464"/>
    </row>
    <row r="518" spans="1:1" ht="16">
      <c r="A518" s="464"/>
    </row>
    <row r="519" spans="1:1" ht="16">
      <c r="A519" s="464"/>
    </row>
    <row r="520" spans="1:1" ht="16">
      <c r="A520" s="464"/>
    </row>
    <row r="521" spans="1:1" ht="16">
      <c r="A521" s="464"/>
    </row>
    <row r="522" spans="1:1" ht="16">
      <c r="A522" s="464"/>
    </row>
    <row r="523" spans="1:1" ht="16">
      <c r="A523" s="464"/>
    </row>
    <row r="524" spans="1:1" ht="16">
      <c r="A524" s="464"/>
    </row>
    <row r="525" spans="1:1" ht="16">
      <c r="A525" s="464"/>
    </row>
    <row r="526" spans="1:1" ht="16">
      <c r="A526" s="464"/>
    </row>
    <row r="527" spans="1:1" ht="16">
      <c r="A527" s="464"/>
    </row>
    <row r="528" spans="1:1" ht="16">
      <c r="A528" s="464"/>
    </row>
    <row r="529" spans="1:1" ht="16">
      <c r="A529" s="464"/>
    </row>
    <row r="530" spans="1:1" ht="16">
      <c r="A530" s="464"/>
    </row>
    <row r="531" spans="1:1" ht="16">
      <c r="A531" s="464"/>
    </row>
    <row r="532" spans="1:1" ht="16">
      <c r="A532" s="464"/>
    </row>
    <row r="533" spans="1:1" ht="16">
      <c r="A533" s="464"/>
    </row>
    <row r="534" spans="1:1" ht="16">
      <c r="A534" s="464"/>
    </row>
    <row r="535" spans="1:1" ht="16">
      <c r="A535" s="464"/>
    </row>
    <row r="536" spans="1:1" ht="16">
      <c r="A536" s="464"/>
    </row>
    <row r="537" spans="1:1" ht="16">
      <c r="A537" s="464"/>
    </row>
    <row r="538" spans="1:1" ht="16">
      <c r="A538" s="464"/>
    </row>
    <row r="539" spans="1:1" ht="16">
      <c r="A539" s="464"/>
    </row>
    <row r="540" spans="1:1" ht="16">
      <c r="A540" s="464"/>
    </row>
    <row r="541" spans="1:1" ht="16">
      <c r="A541" s="464"/>
    </row>
    <row r="542" spans="1:1" ht="16">
      <c r="A542" s="464"/>
    </row>
    <row r="543" spans="1:1" ht="16">
      <c r="A543" s="464"/>
    </row>
    <row r="544" spans="1:1" ht="16">
      <c r="A544" s="464"/>
    </row>
    <row r="545" spans="1:1" ht="16">
      <c r="A545" s="464"/>
    </row>
    <row r="546" spans="1:1" ht="16">
      <c r="A546" s="464"/>
    </row>
    <row r="547" spans="1:1" ht="16">
      <c r="A547" s="464"/>
    </row>
    <row r="548" spans="1:1" ht="16">
      <c r="A548" s="464"/>
    </row>
    <row r="549" spans="1:1" ht="16">
      <c r="A549" s="464"/>
    </row>
    <row r="550" spans="1:1" ht="16">
      <c r="A550" s="464"/>
    </row>
    <row r="551" spans="1:1" ht="16">
      <c r="A551" s="464"/>
    </row>
    <row r="552" spans="1:1" ht="16">
      <c r="A552" s="464"/>
    </row>
    <row r="553" spans="1:1" ht="16">
      <c r="A553" s="464"/>
    </row>
    <row r="554" spans="1:1" ht="16">
      <c r="A554" s="464"/>
    </row>
    <row r="555" spans="1:1" ht="16">
      <c r="A555" s="464"/>
    </row>
    <row r="556" spans="1:1" ht="16">
      <c r="A556" s="464"/>
    </row>
    <row r="557" spans="1:1" ht="16">
      <c r="A557" s="464"/>
    </row>
    <row r="558" spans="1:1" ht="16">
      <c r="A558" s="464"/>
    </row>
    <row r="559" spans="1:1" ht="16">
      <c r="A559" s="464"/>
    </row>
    <row r="560" spans="1:1" ht="16">
      <c r="A560" s="464"/>
    </row>
    <row r="561" spans="1:1" ht="16">
      <c r="A561" s="464"/>
    </row>
    <row r="562" spans="1:1" ht="16">
      <c r="A562" s="464"/>
    </row>
    <row r="563" spans="1:1" ht="16">
      <c r="A563" s="464"/>
    </row>
    <row r="564" spans="1:1" ht="16">
      <c r="A564" s="464"/>
    </row>
    <row r="565" spans="1:1" ht="16">
      <c r="A565" s="464"/>
    </row>
    <row r="566" spans="1:1" ht="16">
      <c r="A566" s="464"/>
    </row>
    <row r="567" spans="1:1" ht="16">
      <c r="A567" s="464"/>
    </row>
    <row r="568" spans="1:1" ht="16">
      <c r="A568" s="464"/>
    </row>
    <row r="569" spans="1:1" ht="16">
      <c r="A569" s="464"/>
    </row>
    <row r="570" spans="1:1" ht="16">
      <c r="A570" s="464"/>
    </row>
    <row r="571" spans="1:1" ht="16">
      <c r="A571" s="464"/>
    </row>
    <row r="572" spans="1:1" ht="16">
      <c r="A572" s="464"/>
    </row>
    <row r="573" spans="1:1" ht="16">
      <c r="A573" s="464"/>
    </row>
    <row r="574" spans="1:1" ht="16">
      <c r="A574" s="464"/>
    </row>
    <row r="575" spans="1:1" ht="16">
      <c r="A575" s="464"/>
    </row>
    <row r="576" spans="1:1" ht="16">
      <c r="A576" s="464"/>
    </row>
    <row r="577" spans="1:1" ht="16">
      <c r="A577" s="464"/>
    </row>
    <row r="578" spans="1:1" ht="16">
      <c r="A578" s="464"/>
    </row>
    <row r="579" spans="1:1" ht="16">
      <c r="A579" s="464"/>
    </row>
    <row r="580" spans="1:1" ht="16">
      <c r="A580" s="464"/>
    </row>
    <row r="581" spans="1:1" ht="16">
      <c r="A581" s="464"/>
    </row>
    <row r="582" spans="1:1" ht="16">
      <c r="A582" s="464"/>
    </row>
    <row r="583" spans="1:1" ht="16">
      <c r="A583" s="464"/>
    </row>
    <row r="584" spans="1:1" ht="16">
      <c r="A584" s="464"/>
    </row>
    <row r="585" spans="1:1" ht="16">
      <c r="A585" s="464"/>
    </row>
    <row r="586" spans="1:1" ht="16">
      <c r="A586" s="464"/>
    </row>
    <row r="587" spans="1:1" ht="16">
      <c r="A587" s="464"/>
    </row>
    <row r="588" spans="1:1" ht="16">
      <c r="A588" s="464"/>
    </row>
    <row r="589" spans="1:1" ht="16">
      <c r="A589" s="464"/>
    </row>
    <row r="590" spans="1:1" ht="16">
      <c r="A590" s="464"/>
    </row>
    <row r="591" spans="1:1" ht="16">
      <c r="A591" s="464"/>
    </row>
    <row r="592" spans="1:1" ht="16">
      <c r="A592" s="464"/>
    </row>
    <row r="593" spans="1:1" ht="16">
      <c r="A593" s="464"/>
    </row>
    <row r="594" spans="1:1" ht="16">
      <c r="A594" s="464"/>
    </row>
    <row r="595" spans="1:1" ht="16">
      <c r="A595" s="464"/>
    </row>
    <row r="596" spans="1:1" ht="16">
      <c r="A596" s="464"/>
    </row>
    <row r="597" spans="1:1" ht="16">
      <c r="A597" s="464"/>
    </row>
    <row r="598" spans="1:1" ht="16">
      <c r="A598" s="464"/>
    </row>
    <row r="599" spans="1:1" ht="16">
      <c r="A599" s="464"/>
    </row>
    <row r="600" spans="1:1" ht="16">
      <c r="A600" s="464"/>
    </row>
    <row r="601" spans="1:1" ht="16">
      <c r="A601" s="464"/>
    </row>
    <row r="602" spans="1:1" ht="16">
      <c r="A602" s="464"/>
    </row>
    <row r="603" spans="1:1" ht="16">
      <c r="A603" s="464"/>
    </row>
    <row r="604" spans="1:1" ht="16">
      <c r="A604" s="464"/>
    </row>
    <row r="605" spans="1:1" ht="16">
      <c r="A605" s="464"/>
    </row>
    <row r="606" spans="1:1" ht="16">
      <c r="A606" s="464"/>
    </row>
    <row r="607" spans="1:1" ht="16">
      <c r="A607" s="464"/>
    </row>
    <row r="608" spans="1:1" ht="16">
      <c r="A608" s="464"/>
    </row>
    <row r="609" spans="1:1" ht="16">
      <c r="A609" s="464"/>
    </row>
    <row r="610" spans="1:1" ht="16">
      <c r="A610" s="464"/>
    </row>
    <row r="611" spans="1:1" ht="16">
      <c r="A611" s="464"/>
    </row>
    <row r="612" spans="1:1" ht="16">
      <c r="A612" s="464"/>
    </row>
    <row r="613" spans="1:1" ht="16">
      <c r="A613" s="464"/>
    </row>
    <row r="614" spans="1:1" ht="16">
      <c r="A614" s="464"/>
    </row>
    <row r="615" spans="1:1" ht="16">
      <c r="A615" s="464"/>
    </row>
    <row r="616" spans="1:1" ht="16">
      <c r="A616" s="464"/>
    </row>
    <row r="617" spans="1:1" ht="16">
      <c r="A617" s="464"/>
    </row>
    <row r="618" spans="1:1" ht="16">
      <c r="A618" s="464"/>
    </row>
    <row r="619" spans="1:1" ht="16">
      <c r="A619" s="464"/>
    </row>
    <row r="620" spans="1:1" ht="16">
      <c r="A620" s="464"/>
    </row>
    <row r="621" spans="1:1" ht="16">
      <c r="A621" s="464"/>
    </row>
    <row r="622" spans="1:1" ht="16">
      <c r="A622" s="464"/>
    </row>
    <row r="623" spans="1:1" ht="16">
      <c r="A623" s="464"/>
    </row>
    <row r="624" spans="1:1" ht="16">
      <c r="A624" s="464"/>
    </row>
    <row r="625" spans="1:1" ht="16">
      <c r="A625" s="464"/>
    </row>
    <row r="626" spans="1:1" ht="16">
      <c r="A626" s="464"/>
    </row>
    <row r="627" spans="1:1" ht="16">
      <c r="A627" s="464"/>
    </row>
    <row r="628" spans="1:1" ht="16">
      <c r="A628" s="464"/>
    </row>
    <row r="629" spans="1:1" ht="16">
      <c r="A629" s="464"/>
    </row>
    <row r="630" spans="1:1" ht="16">
      <c r="A630" s="464"/>
    </row>
    <row r="631" spans="1:1" ht="16">
      <c r="A631" s="464"/>
    </row>
    <row r="632" spans="1:1" ht="16">
      <c r="A632" s="464"/>
    </row>
    <row r="633" spans="1:1" ht="16">
      <c r="A633" s="464"/>
    </row>
    <row r="634" spans="1:1" ht="16">
      <c r="A634" s="464"/>
    </row>
    <row r="635" spans="1:1" ht="16">
      <c r="A635" s="464"/>
    </row>
    <row r="636" spans="1:1" ht="16">
      <c r="A636" s="464"/>
    </row>
    <row r="637" spans="1:1" ht="16">
      <c r="A637" s="464"/>
    </row>
    <row r="638" spans="1:1" ht="16">
      <c r="A638" s="464"/>
    </row>
    <row r="639" spans="1:1" ht="16">
      <c r="A639" s="464"/>
    </row>
    <row r="640" spans="1:1" ht="16">
      <c r="A640" s="464"/>
    </row>
    <row r="641" spans="1:1" ht="16">
      <c r="A641" s="464"/>
    </row>
    <row r="642" spans="1:1" ht="16">
      <c r="A642" s="464"/>
    </row>
    <row r="643" spans="1:1" ht="16">
      <c r="A643" s="464"/>
    </row>
    <row r="644" spans="1:1" ht="16">
      <c r="A644" s="464"/>
    </row>
    <row r="645" spans="1:1" ht="16">
      <c r="A645" s="464"/>
    </row>
    <row r="646" spans="1:1" ht="16">
      <c r="A646" s="464"/>
    </row>
    <row r="647" spans="1:1" ht="16">
      <c r="A647" s="464"/>
    </row>
    <row r="648" spans="1:1" ht="16">
      <c r="A648" s="464"/>
    </row>
    <row r="649" spans="1:1" ht="16">
      <c r="A649" s="464"/>
    </row>
    <row r="650" spans="1:1" ht="16">
      <c r="A650" s="464"/>
    </row>
    <row r="651" spans="1:1" ht="16">
      <c r="A651" s="464"/>
    </row>
    <row r="652" spans="1:1" ht="16">
      <c r="A652" s="464"/>
    </row>
    <row r="653" spans="1:1" ht="16">
      <c r="A653" s="464"/>
    </row>
    <row r="654" spans="1:1" ht="16">
      <c r="A654" s="464"/>
    </row>
    <row r="655" spans="1:1" ht="16">
      <c r="A655" s="464"/>
    </row>
    <row r="656" spans="1:1" ht="16">
      <c r="A656" s="464"/>
    </row>
    <row r="657" spans="1:1" ht="16">
      <c r="A657" s="464"/>
    </row>
    <row r="658" spans="1:1" ht="16">
      <c r="A658" s="464"/>
    </row>
    <row r="659" spans="1:1" ht="16">
      <c r="A659" s="464"/>
    </row>
    <row r="660" spans="1:1" ht="16">
      <c r="A660" s="464"/>
    </row>
    <row r="661" spans="1:1" ht="16">
      <c r="A661" s="464"/>
    </row>
    <row r="662" spans="1:1" ht="16">
      <c r="A662" s="464"/>
    </row>
    <row r="663" spans="1:1" ht="16">
      <c r="A663" s="464"/>
    </row>
    <row r="664" spans="1:1" ht="16">
      <c r="A664" s="464"/>
    </row>
    <row r="665" spans="1:1" ht="16">
      <c r="A665" s="464"/>
    </row>
    <row r="666" spans="1:1" ht="16">
      <c r="A666" s="464"/>
    </row>
    <row r="667" spans="1:1" ht="16">
      <c r="A667" s="464"/>
    </row>
    <row r="668" spans="1:1" ht="16">
      <c r="A668" s="464"/>
    </row>
    <row r="669" spans="1:1" ht="16">
      <c r="A669" s="464"/>
    </row>
    <row r="670" spans="1:1" ht="16">
      <c r="A670" s="464"/>
    </row>
    <row r="671" spans="1:1" ht="16">
      <c r="A671" s="464"/>
    </row>
    <row r="672" spans="1:1" ht="16">
      <c r="A672" s="464"/>
    </row>
    <row r="673" spans="1:1" ht="16">
      <c r="A673" s="464"/>
    </row>
    <row r="674" spans="1:1" ht="16">
      <c r="A674" s="464"/>
    </row>
    <row r="675" spans="1:1" ht="16">
      <c r="A675" s="464"/>
    </row>
    <row r="676" spans="1:1" ht="16">
      <c r="A676" s="464"/>
    </row>
    <row r="677" spans="1:1" ht="16">
      <c r="A677" s="464"/>
    </row>
    <row r="678" spans="1:1" ht="16">
      <c r="A678" s="464"/>
    </row>
    <row r="679" spans="1:1" ht="16">
      <c r="A679" s="464"/>
    </row>
    <row r="680" spans="1:1" ht="16">
      <c r="A680" s="464"/>
    </row>
    <row r="681" spans="1:1" ht="16">
      <c r="A681" s="464"/>
    </row>
    <row r="682" spans="1:1" ht="16">
      <c r="A682" s="464"/>
    </row>
    <row r="683" spans="1:1" ht="16">
      <c r="A683" s="464"/>
    </row>
    <row r="684" spans="1:1" ht="16">
      <c r="A684" s="464"/>
    </row>
    <row r="685" spans="1:1" ht="16">
      <c r="A685" s="464"/>
    </row>
    <row r="686" spans="1:1" ht="16">
      <c r="A686" s="464"/>
    </row>
    <row r="687" spans="1:1" ht="16">
      <c r="A687" s="464"/>
    </row>
    <row r="688" spans="1:1" ht="16">
      <c r="A688" s="464"/>
    </row>
    <row r="689" spans="1:1" ht="16">
      <c r="A689" s="464"/>
    </row>
    <row r="690" spans="1:1" ht="16">
      <c r="A690" s="464"/>
    </row>
    <row r="691" spans="1:1" ht="16">
      <c r="A691" s="464"/>
    </row>
    <row r="692" spans="1:1" ht="16">
      <c r="A692" s="464"/>
    </row>
    <row r="693" spans="1:1" ht="16">
      <c r="A693" s="464"/>
    </row>
    <row r="694" spans="1:1" ht="16">
      <c r="A694" s="464"/>
    </row>
    <row r="695" spans="1:1" ht="16">
      <c r="A695" s="464"/>
    </row>
    <row r="696" spans="1:1" ht="16">
      <c r="A696" s="464"/>
    </row>
    <row r="697" spans="1:1" ht="16">
      <c r="A697" s="464"/>
    </row>
    <row r="698" spans="1:1" ht="16">
      <c r="A698" s="464"/>
    </row>
    <row r="699" spans="1:1" ht="16">
      <c r="A699" s="464"/>
    </row>
    <row r="700" spans="1:1" ht="16">
      <c r="A700" s="464"/>
    </row>
    <row r="701" spans="1:1" ht="16">
      <c r="A701" s="464"/>
    </row>
    <row r="702" spans="1:1" ht="16">
      <c r="A702" s="464"/>
    </row>
    <row r="703" spans="1:1" ht="16">
      <c r="A703" s="464"/>
    </row>
    <row r="704" spans="1:1" ht="16">
      <c r="A704" s="464"/>
    </row>
    <row r="705" spans="1:1" ht="16">
      <c r="A705" s="464"/>
    </row>
    <row r="706" spans="1:1" ht="16">
      <c r="A706" s="464"/>
    </row>
    <row r="707" spans="1:1" ht="16">
      <c r="A707" s="464"/>
    </row>
    <row r="708" spans="1:1" ht="16">
      <c r="A708" s="464"/>
    </row>
    <row r="709" spans="1:1" ht="16">
      <c r="A709" s="464"/>
    </row>
    <row r="710" spans="1:1" ht="16">
      <c r="A710" s="464"/>
    </row>
    <row r="711" spans="1:1" ht="16">
      <c r="A711" s="464"/>
    </row>
    <row r="712" spans="1:1" ht="16">
      <c r="A712" s="464"/>
    </row>
    <row r="713" spans="1:1" ht="16">
      <c r="A713" s="464"/>
    </row>
    <row r="714" spans="1:1" ht="16">
      <c r="A714" s="464"/>
    </row>
    <row r="715" spans="1:1" ht="16">
      <c r="A715" s="464"/>
    </row>
    <row r="716" spans="1:1" ht="16">
      <c r="A716" s="464"/>
    </row>
    <row r="717" spans="1:1" ht="16">
      <c r="A717" s="464"/>
    </row>
    <row r="718" spans="1:1" ht="16">
      <c r="A718" s="464"/>
    </row>
    <row r="719" spans="1:1" ht="16">
      <c r="A719" s="464"/>
    </row>
    <row r="720" spans="1:1" ht="16">
      <c r="A720" s="464"/>
    </row>
    <row r="721" spans="1:1" ht="16">
      <c r="A721" s="464"/>
    </row>
    <row r="722" spans="1:1" ht="16">
      <c r="A722" s="464"/>
    </row>
    <row r="723" spans="1:1" ht="16">
      <c r="A723" s="464"/>
    </row>
    <row r="724" spans="1:1" ht="16">
      <c r="A724" s="464"/>
    </row>
    <row r="725" spans="1:1" ht="16">
      <c r="A725" s="464"/>
    </row>
    <row r="726" spans="1:1" ht="16">
      <c r="A726" s="464"/>
    </row>
    <row r="727" spans="1:1" ht="16">
      <c r="A727" s="464"/>
    </row>
    <row r="728" spans="1:1" ht="16">
      <c r="A728" s="464"/>
    </row>
    <row r="729" spans="1:1" ht="16">
      <c r="A729" s="464"/>
    </row>
    <row r="730" spans="1:1" ht="16">
      <c r="A730" s="464"/>
    </row>
    <row r="731" spans="1:1" ht="16">
      <c r="A731" s="464"/>
    </row>
    <row r="732" spans="1:1" ht="16">
      <c r="A732" s="464"/>
    </row>
    <row r="733" spans="1:1" ht="16">
      <c r="A733" s="464"/>
    </row>
    <row r="734" spans="1:1" ht="16">
      <c r="A734" s="464"/>
    </row>
    <row r="735" spans="1:1" ht="16">
      <c r="A735" s="464"/>
    </row>
    <row r="736" spans="1:1" ht="16">
      <c r="A736" s="464"/>
    </row>
    <row r="737" spans="1:1" ht="16">
      <c r="A737" s="464"/>
    </row>
    <row r="738" spans="1:1" ht="16">
      <c r="A738" s="464"/>
    </row>
    <row r="739" spans="1:1" ht="16">
      <c r="A739" s="464"/>
    </row>
    <row r="740" spans="1:1" ht="16">
      <c r="A740" s="464"/>
    </row>
    <row r="741" spans="1:1" ht="16">
      <c r="A741" s="464"/>
    </row>
    <row r="742" spans="1:1" ht="16">
      <c r="A742" s="464"/>
    </row>
    <row r="743" spans="1:1" ht="16">
      <c r="A743" s="464"/>
    </row>
    <row r="744" spans="1:1" ht="16">
      <c r="A744" s="464"/>
    </row>
    <row r="745" spans="1:1" ht="16">
      <c r="A745" s="464"/>
    </row>
    <row r="746" spans="1:1" ht="16">
      <c r="A746" s="464"/>
    </row>
    <row r="747" spans="1:1" ht="16">
      <c r="A747" s="464"/>
    </row>
    <row r="748" spans="1:1" ht="16">
      <c r="A748" s="464"/>
    </row>
    <row r="749" spans="1:1" ht="16">
      <c r="A749" s="464"/>
    </row>
    <row r="750" spans="1:1" ht="16">
      <c r="A750" s="464"/>
    </row>
    <row r="751" spans="1:1" ht="16">
      <c r="A751" s="464"/>
    </row>
    <row r="752" spans="1:1" ht="16">
      <c r="A752" s="464"/>
    </row>
    <row r="753" spans="1:1" ht="16">
      <c r="A753" s="464"/>
    </row>
    <row r="754" spans="1:1" ht="16">
      <c r="A754" s="464"/>
    </row>
    <row r="755" spans="1:1" ht="16">
      <c r="A755" s="464"/>
    </row>
    <row r="756" spans="1:1" ht="16">
      <c r="A756" s="464"/>
    </row>
    <row r="757" spans="1:1" ht="16">
      <c r="A757" s="464"/>
    </row>
    <row r="758" spans="1:1" ht="16">
      <c r="A758" s="464"/>
    </row>
    <row r="759" spans="1:1" ht="16">
      <c r="A759" s="464"/>
    </row>
    <row r="760" spans="1:1" ht="16">
      <c r="A760" s="464"/>
    </row>
    <row r="761" spans="1:1" ht="16">
      <c r="A761" s="464"/>
    </row>
    <row r="762" spans="1:1" ht="16">
      <c r="A762" s="464"/>
    </row>
    <row r="763" spans="1:1" ht="16">
      <c r="A763" s="464"/>
    </row>
    <row r="764" spans="1:1" ht="16">
      <c r="A764" s="464"/>
    </row>
    <row r="765" spans="1:1" ht="16">
      <c r="A765" s="464"/>
    </row>
    <row r="766" spans="1:1" ht="16">
      <c r="A766" s="464"/>
    </row>
    <row r="767" spans="1:1" ht="16">
      <c r="A767" s="464"/>
    </row>
    <row r="768" spans="1:1" ht="16">
      <c r="A768" s="464"/>
    </row>
    <row r="769" spans="1:1" ht="16">
      <c r="A769" s="464"/>
    </row>
    <row r="770" spans="1:1" ht="16">
      <c r="A770" s="464"/>
    </row>
    <row r="771" spans="1:1" ht="16">
      <c r="A771" s="464"/>
    </row>
    <row r="772" spans="1:1" ht="16">
      <c r="A772" s="464"/>
    </row>
    <row r="773" spans="1:1" ht="16">
      <c r="A773" s="464"/>
    </row>
    <row r="774" spans="1:1" ht="16">
      <c r="A774" s="464"/>
    </row>
    <row r="775" spans="1:1" ht="16">
      <c r="A775" s="464"/>
    </row>
    <row r="776" spans="1:1" ht="16">
      <c r="A776" s="464"/>
    </row>
    <row r="777" spans="1:1" ht="16">
      <c r="A777" s="464"/>
    </row>
    <row r="778" spans="1:1" ht="16">
      <c r="A778" s="464"/>
    </row>
    <row r="779" spans="1:1" ht="16">
      <c r="A779" s="464"/>
    </row>
    <row r="780" spans="1:1" ht="16">
      <c r="A780" s="464"/>
    </row>
    <row r="781" spans="1:1" ht="16">
      <c r="A781" s="464"/>
    </row>
    <row r="782" spans="1:1" ht="16">
      <c r="A782" s="464"/>
    </row>
    <row r="783" spans="1:1" ht="16">
      <c r="A783" s="464"/>
    </row>
    <row r="784" spans="1:1" ht="16">
      <c r="A784" s="464"/>
    </row>
    <row r="785" spans="1:1" ht="16">
      <c r="A785" s="464"/>
    </row>
    <row r="786" spans="1:1" ht="16">
      <c r="A786" s="464"/>
    </row>
    <row r="787" spans="1:1" ht="16">
      <c r="A787" s="464"/>
    </row>
    <row r="788" spans="1:1" ht="16">
      <c r="A788" s="464"/>
    </row>
    <row r="789" spans="1:1" ht="16">
      <c r="A789" s="464"/>
    </row>
    <row r="790" spans="1:1" ht="16">
      <c r="A790" s="464"/>
    </row>
    <row r="791" spans="1:1" ht="16">
      <c r="A791" s="464"/>
    </row>
    <row r="792" spans="1:1" ht="16">
      <c r="A792" s="464"/>
    </row>
    <row r="793" spans="1:1" ht="16">
      <c r="A793" s="464"/>
    </row>
    <row r="794" spans="1:1" ht="16">
      <c r="A794" s="464"/>
    </row>
    <row r="795" spans="1:1" ht="16">
      <c r="A795" s="464"/>
    </row>
    <row r="796" spans="1:1" ht="16">
      <c r="A796" s="464"/>
    </row>
    <row r="797" spans="1:1" ht="16">
      <c r="A797" s="464"/>
    </row>
    <row r="798" spans="1:1" ht="16">
      <c r="A798" s="464"/>
    </row>
    <row r="799" spans="1:1" ht="16">
      <c r="A799" s="464"/>
    </row>
    <row r="800" spans="1:1" ht="16">
      <c r="A800" s="464"/>
    </row>
    <row r="801" spans="1:1" ht="16">
      <c r="A801" s="464"/>
    </row>
    <row r="802" spans="1:1" ht="16">
      <c r="A802" s="464"/>
    </row>
    <row r="803" spans="1:1" ht="16">
      <c r="A803" s="464"/>
    </row>
    <row r="804" spans="1:1" ht="16">
      <c r="A804" s="464"/>
    </row>
    <row r="805" spans="1:1" ht="16">
      <c r="A805" s="464"/>
    </row>
    <row r="806" spans="1:1" ht="16">
      <c r="A806" s="464"/>
    </row>
    <row r="807" spans="1:1" ht="16">
      <c r="A807" s="464"/>
    </row>
    <row r="808" spans="1:1" ht="16">
      <c r="A808" s="464"/>
    </row>
    <row r="809" spans="1:1" ht="16">
      <c r="A809" s="464"/>
    </row>
    <row r="810" spans="1:1" ht="16">
      <c r="A810" s="464"/>
    </row>
    <row r="811" spans="1:1" ht="16">
      <c r="A811" s="464"/>
    </row>
    <row r="812" spans="1:1" ht="16">
      <c r="A812" s="464"/>
    </row>
    <row r="813" spans="1:1" ht="16">
      <c r="A813" s="464"/>
    </row>
    <row r="814" spans="1:1" ht="16">
      <c r="A814" s="464"/>
    </row>
    <row r="815" spans="1:1" ht="16">
      <c r="A815" s="464"/>
    </row>
    <row r="816" spans="1:1" ht="16">
      <c r="A816" s="464"/>
    </row>
    <row r="817" spans="1:1" ht="16">
      <c r="A817" s="464"/>
    </row>
    <row r="818" spans="1:1" ht="16">
      <c r="A818" s="464"/>
    </row>
    <row r="819" spans="1:1" ht="16">
      <c r="A819" s="464"/>
    </row>
    <row r="820" spans="1:1" ht="16">
      <c r="A820" s="464"/>
    </row>
    <row r="821" spans="1:1" ht="16">
      <c r="A821" s="464"/>
    </row>
    <row r="822" spans="1:1" ht="16">
      <c r="A822" s="464"/>
    </row>
    <row r="823" spans="1:1" ht="16">
      <c r="A823" s="464"/>
    </row>
    <row r="824" spans="1:1" ht="16">
      <c r="A824" s="464"/>
    </row>
    <row r="825" spans="1:1" ht="16">
      <c r="A825" s="464"/>
    </row>
    <row r="826" spans="1:1" ht="16">
      <c r="A826" s="464"/>
    </row>
    <row r="827" spans="1:1" ht="16">
      <c r="A827" s="464"/>
    </row>
    <row r="828" spans="1:1" ht="16">
      <c r="A828" s="464"/>
    </row>
    <row r="829" spans="1:1" ht="16">
      <c r="A829" s="464"/>
    </row>
    <row r="830" spans="1:1" ht="16">
      <c r="A830" s="464"/>
    </row>
    <row r="831" spans="1:1" ht="16">
      <c r="A831" s="464"/>
    </row>
    <row r="832" spans="1:1" ht="16">
      <c r="A832" s="464"/>
    </row>
    <row r="833" spans="1:1" ht="16">
      <c r="A833" s="464"/>
    </row>
    <row r="834" spans="1:1" ht="16">
      <c r="A834" s="464"/>
    </row>
    <row r="835" spans="1:1" ht="16">
      <c r="A835" s="464"/>
    </row>
    <row r="836" spans="1:1" ht="16">
      <c r="A836" s="464"/>
    </row>
    <row r="837" spans="1:1" ht="16">
      <c r="A837" s="464"/>
    </row>
    <row r="838" spans="1:1" ht="16">
      <c r="A838" s="464"/>
    </row>
    <row r="839" spans="1:1" ht="16">
      <c r="A839" s="464"/>
    </row>
    <row r="840" spans="1:1" ht="16">
      <c r="A840" s="464"/>
    </row>
    <row r="841" spans="1:1" ht="16">
      <c r="A841" s="464"/>
    </row>
    <row r="842" spans="1:1" ht="16">
      <c r="A842" s="464"/>
    </row>
    <row r="843" spans="1:1" ht="16">
      <c r="A843" s="464"/>
    </row>
    <row r="844" spans="1:1" ht="16">
      <c r="A844" s="464"/>
    </row>
    <row r="845" spans="1:1" ht="16">
      <c r="A845" s="464"/>
    </row>
    <row r="846" spans="1:1" ht="16">
      <c r="A846" s="464"/>
    </row>
    <row r="847" spans="1:1" ht="16">
      <c r="A847" s="464"/>
    </row>
    <row r="848" spans="1:1" ht="16">
      <c r="A848" s="464"/>
    </row>
    <row r="849" spans="1:1" ht="16">
      <c r="A849" s="464"/>
    </row>
    <row r="850" spans="1:1" ht="16">
      <c r="A850" s="464"/>
    </row>
    <row r="851" spans="1:1" ht="16">
      <c r="A851" s="464"/>
    </row>
    <row r="852" spans="1:1" ht="16">
      <c r="A852" s="464"/>
    </row>
    <row r="853" spans="1:1" ht="16">
      <c r="A853" s="464"/>
    </row>
    <row r="854" spans="1:1" ht="16">
      <c r="A854" s="464"/>
    </row>
    <row r="855" spans="1:1" ht="16">
      <c r="A855" s="464"/>
    </row>
    <row r="856" spans="1:1" ht="16">
      <c r="A856" s="464"/>
    </row>
    <row r="857" spans="1:1" ht="16">
      <c r="A857" s="464"/>
    </row>
    <row r="858" spans="1:1" ht="16">
      <c r="A858" s="464"/>
    </row>
    <row r="859" spans="1:1" ht="16">
      <c r="A859" s="464"/>
    </row>
    <row r="860" spans="1:1" ht="16">
      <c r="A860" s="464"/>
    </row>
    <row r="861" spans="1:1" ht="16">
      <c r="A861" s="464"/>
    </row>
    <row r="862" spans="1:1" ht="16">
      <c r="A862" s="464"/>
    </row>
    <row r="863" spans="1:1" ht="16">
      <c r="A863" s="464"/>
    </row>
    <row r="864" spans="1:1" ht="16">
      <c r="A864" s="464"/>
    </row>
    <row r="865" spans="1:1" ht="16">
      <c r="A865" s="464"/>
    </row>
    <row r="866" spans="1:1" ht="16">
      <c r="A866" s="464"/>
    </row>
    <row r="867" spans="1:1" ht="16">
      <c r="A867" s="464"/>
    </row>
    <row r="868" spans="1:1" ht="16">
      <c r="A868" s="464"/>
    </row>
    <row r="869" spans="1:1" ht="16">
      <c r="A869" s="464"/>
    </row>
    <row r="870" spans="1:1" ht="16">
      <c r="A870" s="464"/>
    </row>
    <row r="871" spans="1:1" ht="16">
      <c r="A871" s="464"/>
    </row>
    <row r="872" spans="1:1" ht="16">
      <c r="A872" s="464"/>
    </row>
    <row r="873" spans="1:1" ht="16">
      <c r="A873" s="464"/>
    </row>
    <row r="874" spans="1:1" ht="16">
      <c r="A874" s="464"/>
    </row>
    <row r="875" spans="1:1" ht="16">
      <c r="A875" s="464"/>
    </row>
    <row r="876" spans="1:1" ht="16">
      <c r="A876" s="464"/>
    </row>
    <row r="877" spans="1:1" ht="16">
      <c r="A877" s="464"/>
    </row>
    <row r="878" spans="1:1" ht="16">
      <c r="A878" s="464"/>
    </row>
    <row r="879" spans="1:1" ht="16">
      <c r="A879" s="464"/>
    </row>
    <row r="880" spans="1:1" ht="16">
      <c r="A880" s="464"/>
    </row>
    <row r="881" spans="1:1" ht="16">
      <c r="A881" s="464"/>
    </row>
    <row r="882" spans="1:1" ht="16">
      <c r="A882" s="464"/>
    </row>
    <row r="883" spans="1:1" ht="16">
      <c r="A883" s="464"/>
    </row>
    <row r="884" spans="1:1" ht="16">
      <c r="A884" s="464"/>
    </row>
    <row r="885" spans="1:1" ht="16">
      <c r="A885" s="464"/>
    </row>
    <row r="886" spans="1:1" ht="16">
      <c r="A886" s="464"/>
    </row>
    <row r="887" spans="1:1" ht="16">
      <c r="A887" s="464"/>
    </row>
    <row r="888" spans="1:1" ht="16">
      <c r="A888" s="464"/>
    </row>
    <row r="889" spans="1:1" ht="16">
      <c r="A889" s="464"/>
    </row>
    <row r="890" spans="1:1" ht="16">
      <c r="A890" s="464"/>
    </row>
    <row r="891" spans="1:1" ht="16">
      <c r="A891" s="464"/>
    </row>
    <row r="892" spans="1:1" ht="16">
      <c r="A892" s="464"/>
    </row>
    <row r="893" spans="1:1" ht="16">
      <c r="A893" s="464"/>
    </row>
    <row r="894" spans="1:1" ht="16">
      <c r="A894" s="464"/>
    </row>
    <row r="895" spans="1:1" ht="16">
      <c r="A895" s="464"/>
    </row>
    <row r="896" spans="1:1" ht="16">
      <c r="A896" s="464"/>
    </row>
    <row r="897" spans="1:1" ht="16">
      <c r="A897" s="464"/>
    </row>
    <row r="898" spans="1:1" ht="16">
      <c r="A898" s="464"/>
    </row>
    <row r="899" spans="1:1" ht="16">
      <c r="A899" s="464"/>
    </row>
    <row r="900" spans="1:1" ht="16">
      <c r="A900" s="464"/>
    </row>
    <row r="901" spans="1:1" ht="16">
      <c r="A901" s="464"/>
    </row>
    <row r="902" spans="1:1" ht="16">
      <c r="A902" s="464"/>
    </row>
    <row r="903" spans="1:1" ht="16">
      <c r="A903" s="464"/>
    </row>
    <row r="904" spans="1:1" ht="16">
      <c r="A904" s="464"/>
    </row>
    <row r="905" spans="1:1" ht="16">
      <c r="A905" s="464"/>
    </row>
    <row r="906" spans="1:1" ht="16">
      <c r="A906" s="464"/>
    </row>
    <row r="907" spans="1:1" ht="16">
      <c r="A907" s="464"/>
    </row>
    <row r="908" spans="1:1" ht="16">
      <c r="A908" s="464"/>
    </row>
    <row r="909" spans="1:1" ht="16">
      <c r="A909" s="464"/>
    </row>
    <row r="910" spans="1:1" ht="16">
      <c r="A910" s="464"/>
    </row>
    <row r="911" spans="1:1" ht="16">
      <c r="A911" s="464"/>
    </row>
    <row r="912" spans="1:1" ht="16">
      <c r="A912" s="464"/>
    </row>
    <row r="913" spans="1:1" ht="16">
      <c r="A913" s="464"/>
    </row>
    <row r="914" spans="1:1" ht="16">
      <c r="A914" s="464"/>
    </row>
    <row r="915" spans="1:1" ht="16">
      <c r="A915" s="464"/>
    </row>
    <row r="916" spans="1:1" ht="16">
      <c r="A916" s="464"/>
    </row>
    <row r="917" spans="1:1" ht="16">
      <c r="A917" s="464"/>
    </row>
    <row r="918" spans="1:1" ht="16">
      <c r="A918" s="464"/>
    </row>
    <row r="919" spans="1:1" ht="16">
      <c r="A919" s="464"/>
    </row>
    <row r="920" spans="1:1" ht="16">
      <c r="A920" s="464"/>
    </row>
    <row r="921" spans="1:1" ht="16">
      <c r="A921" s="464"/>
    </row>
    <row r="922" spans="1:1" ht="16">
      <c r="A922" s="464"/>
    </row>
    <row r="923" spans="1:1" ht="16">
      <c r="A923" s="464"/>
    </row>
    <row r="924" spans="1:1" ht="16">
      <c r="A924" s="464"/>
    </row>
    <row r="925" spans="1:1" ht="16">
      <c r="A925" s="464"/>
    </row>
    <row r="926" spans="1:1" ht="16">
      <c r="A926" s="464"/>
    </row>
    <row r="927" spans="1:1" ht="16">
      <c r="A927" s="464"/>
    </row>
    <row r="928" spans="1:1" ht="16">
      <c r="A928" s="464"/>
    </row>
    <row r="929" spans="1:1" ht="16">
      <c r="A929" s="464"/>
    </row>
    <row r="930" spans="1:1" ht="16">
      <c r="A930" s="464"/>
    </row>
    <row r="931" spans="1:1" ht="16">
      <c r="A931" s="464"/>
    </row>
    <row r="932" spans="1:1" ht="16">
      <c r="A932" s="464"/>
    </row>
    <row r="933" spans="1:1" ht="16">
      <c r="A933" s="464"/>
    </row>
    <row r="934" spans="1:1" ht="16">
      <c r="A934" s="464"/>
    </row>
    <row r="935" spans="1:1" ht="16">
      <c r="A935" s="464"/>
    </row>
    <row r="936" spans="1:1" ht="16">
      <c r="A936" s="464"/>
    </row>
    <row r="937" spans="1:1" ht="16">
      <c r="A937" s="464"/>
    </row>
    <row r="938" spans="1:1" ht="16">
      <c r="A938" s="464"/>
    </row>
    <row r="939" spans="1:1" ht="16">
      <c r="A939" s="464"/>
    </row>
    <row r="940" spans="1:1" ht="16">
      <c r="A940" s="464"/>
    </row>
    <row r="941" spans="1:1" ht="16">
      <c r="A941" s="464"/>
    </row>
    <row r="942" spans="1:1" ht="16">
      <c r="A942" s="464"/>
    </row>
    <row r="943" spans="1:1" ht="16">
      <c r="A943" s="464"/>
    </row>
    <row r="944" spans="1:1" ht="16">
      <c r="A944" s="464"/>
    </row>
    <row r="945" spans="1:1" ht="16">
      <c r="A945" s="464"/>
    </row>
    <row r="946" spans="1:1" ht="16">
      <c r="A946" s="464"/>
    </row>
    <row r="947" spans="1:1" ht="16">
      <c r="A947" s="464"/>
    </row>
    <row r="948" spans="1:1" ht="16">
      <c r="A948" s="464"/>
    </row>
    <row r="949" spans="1:1" ht="16">
      <c r="A949" s="464"/>
    </row>
    <row r="950" spans="1:1" ht="16">
      <c r="A950" s="464"/>
    </row>
    <row r="951" spans="1:1" ht="16">
      <c r="A951" s="464"/>
    </row>
    <row r="952" spans="1:1" ht="16">
      <c r="A952" s="464"/>
    </row>
    <row r="953" spans="1:1" ht="16">
      <c r="A953" s="464"/>
    </row>
    <row r="954" spans="1:1" ht="16">
      <c r="A954" s="464"/>
    </row>
    <row r="955" spans="1:1" ht="16">
      <c r="A955" s="464"/>
    </row>
    <row r="956" spans="1:1" ht="16">
      <c r="A956" s="464"/>
    </row>
    <row r="957" spans="1:1" ht="16">
      <c r="A957" s="464"/>
    </row>
    <row r="958" spans="1:1" ht="16">
      <c r="A958" s="464"/>
    </row>
    <row r="959" spans="1:1" ht="16">
      <c r="A959" s="464"/>
    </row>
    <row r="960" spans="1:1" ht="16">
      <c r="A960" s="464"/>
    </row>
    <row r="961" spans="1:1" ht="16">
      <c r="A961" s="464"/>
    </row>
    <row r="962" spans="1:1" ht="16">
      <c r="A962" s="464"/>
    </row>
    <row r="963" spans="1:1" ht="16">
      <c r="A963" s="464"/>
    </row>
    <row r="964" spans="1:1" ht="16">
      <c r="A964" s="464"/>
    </row>
    <row r="965" spans="1:1" ht="16">
      <c r="A965" s="464"/>
    </row>
    <row r="966" spans="1:1" ht="16">
      <c r="A966" s="464"/>
    </row>
    <row r="967" spans="1:1" ht="16">
      <c r="A967" s="464"/>
    </row>
    <row r="968" spans="1:1" ht="16">
      <c r="A968" s="464"/>
    </row>
    <row r="969" spans="1:1" ht="16">
      <c r="A969" s="464"/>
    </row>
    <row r="970" spans="1:1" ht="16">
      <c r="A970" s="464"/>
    </row>
    <row r="971" spans="1:1" ht="16">
      <c r="A971" s="464"/>
    </row>
    <row r="972" spans="1:1" ht="16">
      <c r="A972" s="464"/>
    </row>
    <row r="973" spans="1:1" ht="16">
      <c r="A973" s="464"/>
    </row>
    <row r="974" spans="1:1" ht="16">
      <c r="A974" s="464"/>
    </row>
    <row r="975" spans="1:1" ht="16">
      <c r="A975" s="464"/>
    </row>
    <row r="976" spans="1:1" ht="16">
      <c r="A976" s="464"/>
    </row>
    <row r="977" spans="1:1" ht="16">
      <c r="A977" s="464"/>
    </row>
    <row r="978" spans="1:1" ht="16">
      <c r="A978" s="464"/>
    </row>
    <row r="979" spans="1:1" ht="16">
      <c r="A979" s="464"/>
    </row>
    <row r="980" spans="1:1" ht="16">
      <c r="A980" s="464"/>
    </row>
    <row r="981" spans="1:1" ht="16">
      <c r="A981" s="464"/>
    </row>
    <row r="982" spans="1:1" ht="16">
      <c r="A982" s="464"/>
    </row>
    <row r="983" spans="1:1" ht="16">
      <c r="A983" s="464"/>
    </row>
    <row r="984" spans="1:1" ht="16">
      <c r="A984" s="464"/>
    </row>
    <row r="985" spans="1:1" ht="16">
      <c r="A985" s="464"/>
    </row>
    <row r="986" spans="1:1" ht="16">
      <c r="A986" s="464"/>
    </row>
    <row r="987" spans="1:1" ht="16">
      <c r="A987" s="464"/>
    </row>
    <row r="988" spans="1:1" ht="16">
      <c r="A988" s="464"/>
    </row>
    <row r="989" spans="1:1" ht="16">
      <c r="A989" s="464"/>
    </row>
    <row r="990" spans="1:1" ht="16">
      <c r="A990" s="464"/>
    </row>
    <row r="991" spans="1:1" ht="16">
      <c r="A991" s="464"/>
    </row>
    <row r="992" spans="1:1" ht="16">
      <c r="A992" s="464"/>
    </row>
    <row r="993" spans="1:1" ht="16">
      <c r="A993" s="464"/>
    </row>
    <row r="994" spans="1:1" ht="16">
      <c r="A994" s="464"/>
    </row>
    <row r="995" spans="1:1" ht="16">
      <c r="A995" s="464"/>
    </row>
    <row r="996" spans="1:1" ht="16">
      <c r="A996" s="464"/>
    </row>
    <row r="997" spans="1:1" ht="16">
      <c r="A997" s="464"/>
    </row>
    <row r="998" spans="1:1" ht="16">
      <c r="A998" s="464"/>
    </row>
    <row r="999" spans="1:1" ht="16">
      <c r="A999" s="464"/>
    </row>
    <row r="1000" spans="1:1" ht="16">
      <c r="A1000" s="464"/>
    </row>
    <row r="1001" spans="1:1" ht="16">
      <c r="A1001" s="464"/>
    </row>
    <row r="1002" spans="1:1" ht="16">
      <c r="A1002" s="464"/>
    </row>
    <row r="1003" spans="1:1" ht="16">
      <c r="A1003" s="464"/>
    </row>
    <row r="1004" spans="1:1" ht="16">
      <c r="A1004" s="464"/>
    </row>
    <row r="1005" spans="1:1" ht="16">
      <c r="A1005" s="464"/>
    </row>
    <row r="1006" spans="1:1" ht="16">
      <c r="A1006" s="464"/>
    </row>
    <row r="1007" spans="1:1" ht="16">
      <c r="A1007" s="464"/>
    </row>
    <row r="1008" spans="1:1" ht="16">
      <c r="A1008" s="464"/>
    </row>
    <row r="1009" spans="1:1" ht="16">
      <c r="A1009" s="464"/>
    </row>
    <row r="1010" spans="1:1" ht="16">
      <c r="A1010" s="464"/>
    </row>
    <row r="1011" spans="1:1" ht="16">
      <c r="A1011" s="464"/>
    </row>
    <row r="1012" spans="1:1" ht="16">
      <c r="A1012" s="464"/>
    </row>
    <row r="1013" spans="1:1" ht="16">
      <c r="A1013" s="464"/>
    </row>
    <row r="1014" spans="1:1" ht="16">
      <c r="A1014" s="464"/>
    </row>
    <row r="1015" spans="1:1" ht="16">
      <c r="A1015" s="464"/>
    </row>
    <row r="1016" spans="1:1" ht="16">
      <c r="A1016" s="464"/>
    </row>
    <row r="1017" spans="1:1" ht="16">
      <c r="A1017" s="464"/>
    </row>
    <row r="1018" spans="1:1" ht="16">
      <c r="A1018" s="464"/>
    </row>
    <row r="1019" spans="1:1" ht="16">
      <c r="A1019" s="464"/>
    </row>
    <row r="1020" spans="1:1" ht="16">
      <c r="A1020" s="464"/>
    </row>
  </sheetData>
  <mergeCells count="43">
    <mergeCell ref="E2:I2"/>
    <mergeCell ref="A3:D4"/>
    <mergeCell ref="E3:I4"/>
    <mergeCell ref="A8:F8"/>
    <mergeCell ref="A9:F9"/>
    <mergeCell ref="G16:I16"/>
    <mergeCell ref="B17:F17"/>
    <mergeCell ref="G17:I17"/>
    <mergeCell ref="A10:F10"/>
    <mergeCell ref="G12:I12"/>
    <mergeCell ref="B15:F15"/>
    <mergeCell ref="B16:F16"/>
    <mergeCell ref="B13:F13"/>
    <mergeCell ref="G13:I13"/>
    <mergeCell ref="B18:F18"/>
    <mergeCell ref="G18:I18"/>
    <mergeCell ref="A20:F20"/>
    <mergeCell ref="G20:I20"/>
    <mergeCell ref="A21:I22"/>
    <mergeCell ref="J13:K13"/>
    <mergeCell ref="B14:F14"/>
    <mergeCell ref="G14:I14"/>
    <mergeCell ref="G15:I15"/>
    <mergeCell ref="J15:K17"/>
    <mergeCell ref="A24:C24"/>
    <mergeCell ref="A25:I26"/>
    <mergeCell ref="A28:C28"/>
    <mergeCell ref="A38:C38"/>
    <mergeCell ref="E39:F39"/>
    <mergeCell ref="G39:H39"/>
    <mergeCell ref="A39:C39"/>
    <mergeCell ref="E42:F42"/>
    <mergeCell ref="E43:F43"/>
    <mergeCell ref="G43:H43"/>
    <mergeCell ref="A42:C42"/>
    <mergeCell ref="A43:C43"/>
    <mergeCell ref="G42:H42"/>
    <mergeCell ref="A40:C40"/>
    <mergeCell ref="E40:F40"/>
    <mergeCell ref="G40:H40"/>
    <mergeCell ref="A41:C41"/>
    <mergeCell ref="G41:H41"/>
    <mergeCell ref="E41:F41"/>
  </mergeCells>
  <hyperlinks>
    <hyperlink ref="J13" r:id="rId1" xr:uid="{5C17A912-76E9-9B4A-8998-92501552C77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Early Ed</vt:lpstr>
      <vt:lpstr>Elementary</vt:lpstr>
      <vt:lpstr>Elementary with EE</vt:lpstr>
      <vt:lpstr>20-21 School Year</vt:lpstr>
      <vt:lpstr>Middle School</vt:lpstr>
      <vt:lpstr>High School</vt:lpstr>
      <vt:lpstr>Jumpstart Success Items</vt:lpstr>
      <vt:lpstr>Training and Goals Plan</vt:lpstr>
      <vt:lpstr>August</vt:lpstr>
      <vt:lpstr>September</vt:lpstr>
      <vt:lpstr>October</vt:lpstr>
      <vt:lpstr>November</vt:lpstr>
      <vt:lpstr>December</vt:lpstr>
      <vt:lpstr>January</vt:lpstr>
      <vt:lpstr>February</vt:lpstr>
      <vt:lpstr>March</vt:lpstr>
      <vt:lpstr>April</vt:lpstr>
      <vt:lpstr>May</vt:lpstr>
      <vt:lpstr>PBIS BASELINE</vt:lpstr>
      <vt:lpstr>PBIS Mid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2021-11-18T16:20:40Z</dcterms:created>
  <dcterms:modified xsi:type="dcterms:W3CDTF">2021-11-18T16:20:40Z</dcterms:modified>
</cp:coreProperties>
</file>