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hvanhels/Documents/"/>
    </mc:Choice>
  </mc:AlternateContent>
  <xr:revisionPtr revIDLastSave="0" documentId="8_{B9B4621B-DECE-394B-87B8-4681286719F5}" xr6:coauthVersionLast="47" xr6:coauthVersionMax="47" xr10:uidLastSave="{00000000-0000-0000-0000-000000000000}"/>
  <bookViews>
    <workbookView xWindow="0" yWindow="500" windowWidth="28800" windowHeight="16480" activeTab="2" xr2:uid="{604F13DA-BB5D-4FCE-A5C6-83ED52C68A60}"/>
  </bookViews>
  <sheets>
    <sheet name="Trends" sheetId="1" r:id="rId1"/>
    <sheet name="Latest_Scoresheet" sheetId="2" r:id="rId2"/>
    <sheet name="Walkthrough" sheetId="3" r:id="rId3"/>
  </sheets>
  <externalReferences>
    <externalReference r:id="rId4"/>
  </externalReferences>
  <definedNames>
    <definedName name="_xlnm.Print_Area" localSheetId="1">Latest_Scoresheet!$A$1:$O$29</definedName>
    <definedName name="_xlnm.Print_Area" localSheetId="0">Trends!$A$3:$H$43</definedName>
    <definedName name="_xlnm.Print_Area" localSheetId="2">Walkthrough!$A$1:$H$49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2" l="1"/>
  <c r="C13" i="2"/>
  <c r="C9" i="2"/>
  <c r="C8" i="2"/>
  <c r="C29" i="2"/>
  <c r="E28" i="2"/>
  <c r="D28" i="2"/>
  <c r="D26" i="2"/>
  <c r="E26" i="2" s="1"/>
  <c r="F1" i="2"/>
  <c r="G42" i="3"/>
  <c r="H40" i="3"/>
  <c r="G40" i="3"/>
  <c r="D39" i="3"/>
  <c r="C39" i="3"/>
  <c r="G38" i="3"/>
  <c r="H37" i="3"/>
  <c r="G37" i="3"/>
  <c r="D37" i="3"/>
  <c r="C37" i="3"/>
  <c r="B37" i="3"/>
  <c r="D27" i="2" l="1"/>
  <c r="D29" i="2"/>
  <c r="E29" i="2" s="1"/>
  <c r="E27" i="2"/>
  <c r="F34" i="1" l="1"/>
  <c r="F40" i="1" s="1"/>
  <c r="G34" i="1"/>
  <c r="G40" i="1" s="1"/>
  <c r="F35" i="1"/>
  <c r="F41" i="1" s="1"/>
  <c r="G35" i="1"/>
  <c r="G41" i="1" s="1"/>
  <c r="F36" i="1"/>
  <c r="F42" i="1" s="1"/>
  <c r="G36" i="1"/>
  <c r="G42" i="1" s="1"/>
  <c r="F31" i="1"/>
  <c r="G31" i="1"/>
  <c r="D26" i="1"/>
  <c r="E26" i="1"/>
  <c r="F26" i="1"/>
  <c r="G26" i="1"/>
  <c r="H26" i="1"/>
  <c r="C36" i="1"/>
  <c r="E35" i="1"/>
  <c r="E41" i="1" s="1"/>
  <c r="H35" i="1"/>
  <c r="H41" i="1" s="1"/>
  <c r="C26" i="1"/>
  <c r="D34" i="1"/>
  <c r="D40" i="1" s="1"/>
  <c r="E34" i="1"/>
  <c r="H34" i="1"/>
  <c r="D35" i="1"/>
  <c r="D41" i="1" s="1"/>
  <c r="D36" i="1"/>
  <c r="D42" i="1" s="1"/>
  <c r="E36" i="1"/>
  <c r="E42" i="1" s="1"/>
  <c r="H36" i="1"/>
  <c r="H42" i="1" s="1"/>
  <c r="D31" i="1"/>
  <c r="E31" i="1"/>
  <c r="H31" i="1"/>
  <c r="G37" i="1" l="1"/>
  <c r="G43" i="1" s="1"/>
  <c r="F37" i="1"/>
  <c r="F43" i="1" s="1"/>
  <c r="D37" i="1"/>
  <c r="D43" i="1" s="1"/>
  <c r="E37" i="1"/>
  <c r="E43" i="1" s="1"/>
  <c r="E40" i="1"/>
  <c r="H37" i="1"/>
  <c r="H43" i="1" s="1"/>
  <c r="H40" i="1"/>
  <c r="C31" i="1"/>
  <c r="C42" i="1"/>
  <c r="C34" i="1"/>
  <c r="C40" i="1" s="1"/>
  <c r="C35" i="1"/>
  <c r="C37" i="1" l="1"/>
  <c r="C43" i="1" s="1"/>
  <c r="C41" i="1"/>
</calcChain>
</file>

<file path=xl/sharedStrings.xml><?xml version="1.0" encoding="utf-8"?>
<sst xmlns="http://schemas.openxmlformats.org/spreadsheetml/2006/main" count="256" uniqueCount="120">
  <si>
    <t>Tier I: Universal FW-PBIS Features</t>
  </si>
  <si>
    <t>Feature</t>
  </si>
  <si>
    <t>Scoring Criteria (See FW-TFI v0.2 for Details)</t>
  </si>
  <si>
    <t>Score</t>
  </si>
  <si>
    <t>1.1  Team Composition</t>
  </si>
  <si>
    <t>Full = 2; Partial = 1; Not = 0</t>
  </si>
  <si>
    <t>Team Composition</t>
  </si>
  <si>
    <t>1.2 Team Operating Procedures</t>
  </si>
  <si>
    <t>Team Procedures</t>
  </si>
  <si>
    <t>Subscale: Implementation</t>
  </si>
  <si>
    <t>1.3 Facility-Wide (FW) Behavioral Expectations</t>
  </si>
  <si>
    <t>Calculated automatically from TFI Walkthrough Scoresheet</t>
  </si>
  <si>
    <t>Behavioral Expectations</t>
  </si>
  <si>
    <t>1.4  Teaching FW Behavioral Expectations to Youth:</t>
  </si>
  <si>
    <t>Teaching Expectations</t>
  </si>
  <si>
    <t>1.5  Challenging Behavior Definitions:</t>
  </si>
  <si>
    <t>Challenging Definitions</t>
  </si>
  <si>
    <t>1.6  Policies to Address Youth Challenging Behaviors:</t>
  </si>
  <si>
    <t>Full = 2; Partial = 1; Not = 1</t>
  </si>
  <si>
    <t>Policies re Behavior</t>
  </si>
  <si>
    <t>1.7  Staff Professional Development:</t>
  </si>
  <si>
    <t>Full = 2; Partial = 1; Not = 2</t>
  </si>
  <si>
    <t>Professional Development</t>
  </si>
  <si>
    <t>1.8  Youth Feedback and Acknowledgement:</t>
  </si>
  <si>
    <t>Youth Acknowledgement</t>
  </si>
  <si>
    <t>1.9  Staff Feedback and Acknowledgment:</t>
  </si>
  <si>
    <t>Staff Acknowledgement</t>
  </si>
  <si>
    <t xml:space="preserve">1.10  Staff Involvement: </t>
  </si>
  <si>
    <t>Staff Involvement</t>
  </si>
  <si>
    <t>1.11  Access to Training, Coaching and Technical Assistance:</t>
  </si>
  <si>
    <t>Training, Coaching, TA</t>
  </si>
  <si>
    <t>1.12 Facility-wide/Program Implementation Procedures:</t>
  </si>
  <si>
    <t>FW/Program Implementation</t>
  </si>
  <si>
    <t>Subscale: Evaluation</t>
  </si>
  <si>
    <t>1.13  Discipline Data:</t>
  </si>
  <si>
    <t>Discipline Data</t>
  </si>
  <si>
    <t>1.14  Data-based Decision Making:</t>
  </si>
  <si>
    <t>Data-based Decisionmaking</t>
  </si>
  <si>
    <t>1.15  Fidelity Data:</t>
  </si>
  <si>
    <t>Fidelity Data</t>
  </si>
  <si>
    <t>1.16  Annual Evaluation:</t>
  </si>
  <si>
    <t>Full = 2; Partial = 1; Not = 3</t>
  </si>
  <si>
    <t>Annual Evaluation</t>
  </si>
  <si>
    <t>Tier I Universal FW-PBIS Scoring by Subscale</t>
  </si>
  <si>
    <t>Subscales</t>
  </si>
  <si>
    <t>Items</t>
  </si>
  <si>
    <t>Points Possible</t>
  </si>
  <si>
    <t>Points Awarded</t>
  </si>
  <si>
    <t>Percent</t>
  </si>
  <si>
    <t>Goal</t>
  </si>
  <si>
    <t>Teams</t>
  </si>
  <si>
    <t>1.1 - 1.2</t>
  </si>
  <si>
    <t>Implementation</t>
  </si>
  <si>
    <t>1.3 - 1.12</t>
  </si>
  <si>
    <t>Evaluation</t>
  </si>
  <si>
    <t>1.13 - 1.16</t>
  </si>
  <si>
    <t>Total Score (Percent of FW-PBIS Implementation)</t>
  </si>
  <si>
    <t>1.1 - 1.16</t>
  </si>
  <si>
    <t>Date of Administration</t>
  </si>
  <si>
    <t>FW-PBIS TIERED FIDELITY INVENTORY WALKTHROUGH TOOL</t>
  </si>
  <si>
    <t>Interview and Observation Form for Tier I</t>
  </si>
  <si>
    <t xml:space="preserve">Facility:  </t>
  </si>
  <si>
    <t xml:space="preserve">Date:  </t>
  </si>
  <si>
    <t xml:space="preserve">Data Collector: </t>
  </si>
  <si>
    <t>Role:</t>
  </si>
  <si>
    <t xml:space="preserve">Number of Accessible Staff on Shift Today: </t>
  </si>
  <si>
    <t xml:space="preserve">Number of Accessible Youth Today:  </t>
  </si>
  <si>
    <t xml:space="preserve">FW-PBIS Expectations Acronym/Motto:  </t>
  </si>
  <si>
    <t>FW-PBIS Expectations:</t>
  </si>
  <si>
    <t xml:space="preserve"> </t>
  </si>
  <si>
    <t>X</t>
  </si>
  <si>
    <t>Yes</t>
  </si>
  <si>
    <t>No</t>
  </si>
  <si>
    <t xml:space="preserve">Name of FW-PBIS Acknowledgment (Reward) System: </t>
  </si>
  <si>
    <r>
      <t>Staff Questions (Interview 10% of staff, or at least 5 staff)</t>
    </r>
    <r>
      <rPr>
        <b/>
        <vertAlign val="superscript"/>
        <sz val="11"/>
        <color rgb="FF000000"/>
        <rFont val="Lato"/>
        <family val="2"/>
      </rPr>
      <t>1</t>
    </r>
  </si>
  <si>
    <r>
      <t>Youth Questions  (Interview at least 5 youth)</t>
    </r>
    <r>
      <rPr>
        <b/>
        <vertAlign val="superscript"/>
        <sz val="11"/>
        <color rgb="FF000000"/>
        <rFont val="Lato"/>
        <family val="2"/>
      </rPr>
      <t>2</t>
    </r>
  </si>
  <si>
    <t xml:space="preserve">
(BOLD = use name of system from above)
Staff:</t>
  </si>
  <si>
    <t xml:space="preserve">
Number of FW-PBIS expectations:</t>
  </si>
  <si>
    <r>
      <t xml:space="preserve">Have you given youth any </t>
    </r>
    <r>
      <rPr>
        <b/>
        <sz val="11"/>
        <color rgb="FF000000"/>
        <rFont val="Lato"/>
        <family val="2"/>
      </rPr>
      <t>(Reward)</t>
    </r>
    <r>
      <rPr>
        <sz val="11"/>
        <color rgb="FF000000"/>
        <rFont val="Lato"/>
        <family val="2"/>
      </rPr>
      <t xml:space="preserve"> for displaying the FW-PBIS expectations in the past 2 months?</t>
    </r>
  </si>
  <si>
    <t>Have you personally been rewarded/recognized for implementing FW-PBIS in the past 2 months?</t>
  </si>
  <si>
    <t xml:space="preserve">Youth </t>
  </si>
  <si>
    <t>Did the youth name all, some, or none of the FW-PBIS expectations?</t>
  </si>
  <si>
    <r>
      <t>Have you received any (</t>
    </r>
    <r>
      <rPr>
        <b/>
        <sz val="11"/>
        <color rgb="FF000000"/>
        <rFont val="Lato"/>
        <family val="2"/>
      </rPr>
      <t>Reward)</t>
    </r>
    <r>
      <rPr>
        <sz val="11"/>
        <color rgb="FF000000"/>
        <rFont val="Lato"/>
        <family val="2"/>
      </rPr>
      <t xml:space="preserve"> for displaying the (</t>
    </r>
    <r>
      <rPr>
        <b/>
        <sz val="11"/>
        <color rgb="FF000000"/>
        <rFont val="Lato"/>
        <family val="2"/>
      </rPr>
      <t xml:space="preserve">FW-PBIS Expectations) </t>
    </r>
    <r>
      <rPr>
        <sz val="11"/>
        <color rgb="FF000000"/>
        <rFont val="Lato"/>
        <family val="2"/>
      </rPr>
      <t>within the past 2 months?</t>
    </r>
  </si>
  <si>
    <r>
      <t>Did the staff name all the (</t>
    </r>
    <r>
      <rPr>
        <b/>
        <sz val="11"/>
        <color rgb="FF000000"/>
        <rFont val="Lato"/>
        <family val="2"/>
      </rPr>
      <t>FW-PBIS expectations</t>
    </r>
    <r>
      <rPr>
        <sz val="11"/>
        <color rgb="FF000000"/>
        <rFont val="Lato"/>
        <family val="2"/>
      </rPr>
      <t>)?</t>
    </r>
  </si>
  <si>
    <t>All</t>
  </si>
  <si>
    <t>Some</t>
  </si>
  <si>
    <t>None</t>
  </si>
  <si>
    <t>Total % Yes</t>
  </si>
  <si>
    <t>Total % All</t>
  </si>
  <si>
    <t>What percentage of staff can name all of the facility-wide expectations?</t>
  </si>
  <si>
    <t xml:space="preserve">Have at least 90% of staff rewarded youth for FW-PBIS expectations?  </t>
  </si>
  <si>
    <t xml:space="preserve">Have at least 50% of staff been recognized for FW-PBIS implementation?  </t>
  </si>
  <si>
    <t>Total % Some or All</t>
  </si>
  <si>
    <r>
      <t xml:space="preserve">&lt; 80% of staff can name all of the FW expectations </t>
    </r>
    <r>
      <rPr>
        <sz val="9"/>
        <color rgb="FF000000"/>
        <rFont val="Wingdings"/>
        <charset val="2"/>
      </rPr>
      <t>à</t>
    </r>
    <r>
      <rPr>
        <sz val="9"/>
        <color rgb="FF000000"/>
        <rFont val="Lato"/>
        <family val="2"/>
      </rPr>
      <t xml:space="preserve"> 0 on item 1.3</t>
    </r>
  </si>
  <si>
    <t>Can at least 70% of youth list all facility-wide expectations?</t>
  </si>
  <si>
    <t xml:space="preserve">Have at least 50% of youth been rewarded for displaying FW-PBIS expectations? </t>
  </si>
  <si>
    <r>
      <t xml:space="preserve">80% - 89% of staff can name all of the FW expectations </t>
    </r>
    <r>
      <rPr>
        <sz val="9"/>
        <color rgb="FF000000"/>
        <rFont val="Wingdings"/>
        <charset val="2"/>
      </rPr>
      <t>à</t>
    </r>
    <r>
      <rPr>
        <sz val="9"/>
        <color rgb="FF000000"/>
        <rFont val="Lato"/>
        <family val="2"/>
      </rPr>
      <t xml:space="preserve"> 1 on item 1.3</t>
    </r>
  </si>
  <si>
    <t>(Used for Item  1.8)</t>
  </si>
  <si>
    <t>(Used for Item 1.9)</t>
  </si>
  <si>
    <r>
      <t xml:space="preserve">90% of staff can name all expectations </t>
    </r>
    <r>
      <rPr>
        <sz val="9"/>
        <color rgb="FF000000"/>
        <rFont val="Wingdings"/>
        <charset val="2"/>
      </rPr>
      <t>à</t>
    </r>
    <r>
      <rPr>
        <sz val="9"/>
        <color rgb="FF000000"/>
        <rFont val="Lato"/>
        <family val="2"/>
      </rPr>
      <t xml:space="preserve"> 2 on item 1.3</t>
    </r>
  </si>
  <si>
    <t>Can at least 70% of youth list some facility-wide expectations?</t>
  </si>
  <si>
    <t>(Used for Item 1.8)</t>
  </si>
  <si>
    <t xml:space="preserve">Item 1.8 also evaluates the status of a formal system for acknowledging youth behavior. </t>
  </si>
  <si>
    <t>(Used for Item 1.4)</t>
  </si>
  <si>
    <t>Is a formal system for acknowledging youth behavior in place?</t>
  </si>
  <si>
    <r>
      <t xml:space="preserve">Item 1.4 also evaluates the status of procedures and practice in regard to teaching FW-PBIS expectations. (Choose </t>
    </r>
    <r>
      <rPr>
        <b/>
        <sz val="11"/>
        <color rgb="FF000000"/>
        <rFont val="Lato"/>
        <family val="2"/>
      </rPr>
      <t>ONE</t>
    </r>
    <r>
      <rPr>
        <sz val="11"/>
        <color rgb="FF000000"/>
        <rFont val="Lato"/>
        <family val="2"/>
      </rPr>
      <t xml:space="preserve"> response that best reflects the status quo):</t>
    </r>
  </si>
  <si>
    <r>
      <t xml:space="preserve">Item 1.9 also evaluates the status of formal acknowledgment systems for staff. (Choose </t>
    </r>
    <r>
      <rPr>
        <b/>
        <sz val="11"/>
        <color rgb="FF000000"/>
        <rFont val="Lato"/>
        <family val="2"/>
      </rPr>
      <t>ONE</t>
    </r>
    <r>
      <rPr>
        <sz val="11"/>
        <color rgb="FF000000"/>
        <rFont val="Lato"/>
        <family val="2"/>
      </rPr>
      <t xml:space="preserve"> response that best reflects the status quo):</t>
    </r>
  </si>
  <si>
    <t xml:space="preserve">FW behavioral expectations are taught consistently to youth across all matrix settings </t>
  </si>
  <si>
    <t>Formal acknowledgment system contingently reinforces staff for implementing at least the core FW-PBIS practices with fidelity.</t>
  </si>
  <si>
    <t>Formal procedures are in place to directly teach FW behavioral expectations to youth</t>
  </si>
  <si>
    <t>Formal acknowledgment system exists in policy for at least the core FW-PBIS practices, but is not used or is implemented inconsistently.</t>
  </si>
  <si>
    <t>Formal procedures are NOT in place to directly teach FW behavioral expectations to youth</t>
  </si>
  <si>
    <t>No formal system exists for contingently acknowledging staff for implementing at least the core FW-PBIS practices with fidelity throughout the facility.</t>
  </si>
  <si>
    <t xml:space="preserve">Note 2. This takes into account small facilities where 10 or fewer youth may be accessible that day (e.g., due to court, youth who have been on campus less than 48 hours, youth in disciplinary or medical). </t>
  </si>
  <si>
    <t>Note 1. This takes into account small facilities where there may be 8 or fewer total staff on shift.</t>
  </si>
  <si>
    <t>Facility:</t>
  </si>
  <si>
    <t>Date:</t>
  </si>
  <si>
    <t>Subscale: Teams</t>
  </si>
  <si>
    <t>Instructions: Enter scores from the "Latest_Scoresheet" tab into the appropriate column below to track trends over time. Historical data is entered in columns left of the current data. One can enter the scores manually or cut and paste a range of scores, pasting values only, into the approprate column. (Do not paste formulas from the grayed cells into this Trends worksheet.) One can also delete a range of scores at once by highlighting the cells and using the "delete" key.</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</si>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</sst>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18">
    <font>
      <sz val="11"/>
      <color theme="1"/>
      <name val="Calibri"/>
      <family val="2"/>
      <scheme val="minor"/>
    </font>
    <font>
      <sz val="11"/>
      <color theme="1"/>
      <name val="Calibri"/>
      <family val="2"/>
      <scheme val="minor"/>
    </font>
    <font>
      <b/>
      <sz val="14"/>
      <color rgb="FF3A62AF"/>
      <name val="Georgia"/>
      <family val="1"/>
    </font>
    <font>
      <sz val="14"/>
      <color rgb="FF3A62AF"/>
      <name val="Georgia"/>
      <family val="1"/>
    </font>
    <font>
      <b/>
      <sz val="11"/>
      <color rgb="FF000000"/>
      <name val="Lato"/>
      <family val="2"/>
    </font>
    <font>
      <sz val="11"/>
      <color rgb="FF000000"/>
      <name val="Lato"/>
      <family val="2"/>
    </font>
    <font>
      <sz val="11"/>
      <color theme="1"/>
      <name val="Lato"/>
      <family val="2"/>
    </font>
    <font>
      <sz val="8"/>
      <name val="Calibri"/>
      <family val="2"/>
      <scheme val="minor"/>
    </font>
    <font>
      <b/>
      <sz val="12"/>
      <color rgb="FFFF0000"/>
      <name val="Georgia"/>
      <family val="1"/>
    </font>
    <font>
      <sz val="8"/>
      <color rgb="FF000000"/>
      <name val="Times New Roman"/>
      <family val="1"/>
    </font>
    <font>
      <sz val="9"/>
      <color rgb="FF000000"/>
      <name val="Lato"/>
      <family val="2"/>
    </font>
    <font>
      <sz val="9"/>
      <color rgb="FF000000"/>
      <name val="Times New Roman"/>
      <family val="1"/>
    </font>
    <font>
      <sz val="5"/>
      <color rgb="FF000000"/>
      <name val="Times New Roman"/>
      <family val="1"/>
    </font>
    <font>
      <b/>
      <vertAlign val="superscript"/>
      <sz val="11"/>
      <color rgb="FF000000"/>
      <name val="Lato"/>
      <family val="2"/>
    </font>
    <font>
      <sz val="9"/>
      <color rgb="FF000000"/>
      <name val="Wingdings"/>
      <charset val="2"/>
    </font>
    <font>
      <sz val="9"/>
      <color theme="1"/>
      <name val="Lato"/>
      <family val="2"/>
    </font>
    <font>
      <sz val="9"/>
      <color theme="1"/>
      <name val="Calibri"/>
      <family val="2"/>
      <scheme val="minor"/>
    </font>
    <font>
      <b/>
      <sz val="18"/>
      <color theme="1"/>
      <name val="Lato"/>
      <family val="2"/>
    </font>
  </fonts>
  <fills count="5">
    <fill>
      <patternFill patternType="none"/>
    </fill>
    <fill>
      <patternFill patternType="gray125"/>
    </fill>
    <fill>
      <patternFill patternType="solid">
        <fgColor rgb="FFD9E2F3"/>
        <bgColor indexed="64"/>
      </patternFill>
    </fill>
    <fill>
      <patternFill patternType="solid">
        <fgColor theme="5" tint="0.79998168889431442"/>
        <bgColor indexed="64"/>
      </patternFill>
    </fill>
    <fill>
      <patternFill patternType="solid">
        <fgColor theme="0" tint="-0.14999847407452621"/>
        <bgColor indexed="64"/>
      </patternFill>
    </fill>
  </fills>
  <borders count="19">
    <border>
      <left/>
      <right/>
      <top/>
      <bottom/>
      <diagonal/>
    </border>
    <border>
      <left style="medium">
        <color rgb="FF5B9BD5"/>
      </left>
      <right style="medium">
        <color rgb="FF5B9BD5"/>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5B9BD5"/>
      </left>
      <right/>
      <top style="medium">
        <color rgb="FF5B9BD5"/>
      </top>
      <bottom style="medium">
        <color rgb="FF5B9BD5"/>
      </bottom>
      <diagonal/>
    </border>
    <border>
      <left/>
      <right/>
      <top style="medium">
        <color rgb="FF5B9BD5"/>
      </top>
      <bottom style="medium">
        <color rgb="FF5B9BD5"/>
      </bottom>
      <diagonal/>
    </border>
    <border>
      <left style="medium">
        <color rgb="FF5B9BD5"/>
      </left>
      <right style="medium">
        <color rgb="FF5B9BD5"/>
      </right>
      <top style="medium">
        <color rgb="FF5B9BD5"/>
      </top>
      <bottom/>
      <diagonal/>
    </border>
    <border>
      <left/>
      <right style="medium">
        <color rgb="FF5B9BD5"/>
      </right>
      <top/>
      <bottom/>
      <diagonal/>
    </border>
    <border>
      <left/>
      <right style="medium">
        <color rgb="FF5B9BD5"/>
      </right>
      <top/>
      <bottom style="medium">
        <color rgb="FF5B9BD5"/>
      </bottom>
      <diagonal/>
    </border>
    <border>
      <left style="medium">
        <color rgb="FF5B9BD5"/>
      </left>
      <right style="medium">
        <color rgb="FF5B9BD5"/>
      </right>
      <top/>
      <bottom style="medium">
        <color rgb="FF5B9BD5"/>
      </bottom>
      <diagonal/>
    </border>
    <border>
      <left/>
      <right/>
      <top/>
      <bottom style="medium">
        <color rgb="FF5B9BD5"/>
      </bottom>
      <diagonal/>
    </border>
    <border>
      <left style="medium">
        <color rgb="FF5B9BD5"/>
      </left>
      <right/>
      <top/>
      <bottom/>
      <diagonal/>
    </border>
    <border>
      <left/>
      <right/>
      <top/>
      <bottom style="thin">
        <color indexed="64"/>
      </bottom>
      <diagonal/>
    </border>
    <border>
      <left/>
      <right/>
      <top style="thin">
        <color indexed="64"/>
      </top>
      <bottom style="thin">
        <color indexed="64"/>
      </bottom>
      <diagonal/>
    </border>
    <border>
      <left style="medium">
        <color rgb="FF5B9BD5"/>
      </left>
      <right style="medium">
        <color rgb="FF5B9BD5"/>
      </right>
      <top/>
      <bottom/>
      <diagonal/>
    </border>
    <border>
      <left style="medium">
        <color rgb="FF5B9BD5"/>
      </left>
      <right style="medium">
        <color rgb="FF5B9BD5"/>
      </right>
      <top/>
      <bottom style="thin">
        <color indexed="64"/>
      </bottom>
      <diagonal/>
    </border>
    <border>
      <left/>
      <right style="medium">
        <color rgb="FF5B9BD5"/>
      </right>
      <top style="medium">
        <color rgb="FF5B9BD5"/>
      </top>
      <bottom/>
      <diagonal/>
    </border>
    <border>
      <left style="medium">
        <color rgb="FF5B9BD5"/>
      </left>
      <right/>
      <top style="medium">
        <color rgb="FF5B9BD5"/>
      </top>
      <bottom/>
      <diagonal/>
    </border>
    <border>
      <left/>
      <right/>
      <top style="medium">
        <color rgb="FF5B9BD5"/>
      </top>
      <bottom/>
      <diagonal/>
    </border>
    <border>
      <left/>
      <right/>
      <top/>
      <bottom style="medium">
        <color theme="4"/>
      </bottom>
      <diagonal/>
    </border>
  </borders>
  <cellStyleXfs count="2">
    <xf numFmtId="0" fontId="0" fillId="0" borderId="0"/>
    <xf numFmtId="9" fontId="1" fillId="0" borderId="0" applyFont="0" applyFill="0" applyBorder="0" applyAlignment="0" applyProtection="0"/>
  </cellStyleXfs>
  <cellXfs count="121">
    <xf numFmtId="0" fontId="0" fillId="0" borderId="0" xfId="0"/>
    <xf numFmtId="0" fontId="2" fillId="0" borderId="0" xfId="0" applyFont="1" applyAlignment="1">
      <alignment vertical="center"/>
    </xf>
    <xf numFmtId="0" fontId="3" fillId="0" borderId="0" xfId="0" applyFont="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3" borderId="2" xfId="0" applyFont="1" applyFill="1" applyBorder="1" applyAlignment="1" applyProtection="1">
      <alignment horizontal="center" vertical="center" wrapText="1"/>
      <protection locked="0"/>
    </xf>
    <xf numFmtId="0" fontId="5" fillId="2" borderId="4" xfId="0" applyFont="1" applyFill="1" applyBorder="1" applyAlignment="1">
      <alignment vertical="center" wrapText="1"/>
    </xf>
    <xf numFmtId="0" fontId="5" fillId="4" borderId="2" xfId="0" applyFont="1" applyFill="1" applyBorder="1" applyAlignment="1">
      <alignment horizontal="left" vertical="center" wrapText="1"/>
    </xf>
    <xf numFmtId="0" fontId="5" fillId="3" borderId="5"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0" borderId="2" xfId="0" applyFont="1" applyBorder="1" applyAlignment="1">
      <alignment horizontal="center" vertical="center" wrapText="1"/>
    </xf>
    <xf numFmtId="164" fontId="5" fillId="0" borderId="2" xfId="1" applyNumberFormat="1" applyFont="1" applyFill="1" applyBorder="1" applyAlignment="1">
      <alignment horizontal="center" vertical="center" wrapText="1"/>
    </xf>
    <xf numFmtId="9" fontId="6" fillId="0" borderId="0" xfId="1" applyFont="1"/>
    <xf numFmtId="0" fontId="4" fillId="2" borderId="7" xfId="0" applyFont="1" applyFill="1" applyBorder="1" applyAlignment="1">
      <alignment horizontal="center" vertical="center" wrapText="1"/>
    </xf>
    <xf numFmtId="0" fontId="4" fillId="0" borderId="0" xfId="0" applyFont="1" applyAlignment="1">
      <alignment vertical="center" wrapText="1"/>
    </xf>
    <xf numFmtId="0" fontId="4" fillId="2" borderId="8"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4" borderId="1" xfId="0" applyFont="1" applyFill="1" applyBorder="1" applyAlignment="1">
      <alignment horizontal="left" vertical="center" wrapText="1"/>
    </xf>
    <xf numFmtId="0" fontId="4" fillId="2" borderId="10"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4" fillId="2" borderId="9" xfId="0" applyFont="1" applyFill="1" applyBorder="1" applyAlignment="1" applyProtection="1">
      <alignment vertical="center" wrapText="1"/>
      <protection locked="0"/>
    </xf>
    <xf numFmtId="0" fontId="4" fillId="2" borderId="0" xfId="0" applyFont="1" applyFill="1" applyAlignment="1" applyProtection="1">
      <alignment horizontal="center" vertical="center" wrapText="1"/>
      <protection locked="0"/>
    </xf>
    <xf numFmtId="0" fontId="4" fillId="2" borderId="2" xfId="0" applyFont="1" applyFill="1" applyBorder="1" applyAlignment="1" applyProtection="1">
      <alignment vertical="center" wrapText="1"/>
      <protection locked="0"/>
    </xf>
    <xf numFmtId="165" fontId="4" fillId="3" borderId="1" xfId="0" applyNumberFormat="1" applyFont="1" applyFill="1" applyBorder="1" applyAlignment="1" applyProtection="1">
      <alignment horizontal="center" vertical="center" wrapText="1"/>
      <protection locked="0"/>
    </xf>
    <xf numFmtId="0" fontId="8"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10" fillId="0" borderId="0" xfId="0" applyFont="1" applyAlignment="1">
      <alignment vertical="center"/>
    </xf>
    <xf numFmtId="0" fontId="0" fillId="0" borderId="0" xfId="0" applyAlignment="1">
      <alignment horizontal="right"/>
    </xf>
    <xf numFmtId="0" fontId="6" fillId="0" borderId="0" xfId="0" applyFont="1" applyAlignment="1">
      <alignment horizontal="right"/>
    </xf>
    <xf numFmtId="0" fontId="0" fillId="0" borderId="0" xfId="0" applyAlignment="1">
      <alignment horizontal="center"/>
    </xf>
    <xf numFmtId="0" fontId="6" fillId="3" borderId="11" xfId="0" applyFont="1" applyFill="1" applyBorder="1" applyProtection="1">
      <protection locked="0"/>
    </xf>
    <xf numFmtId="0" fontId="5" fillId="3" borderId="11" xfId="0" applyFont="1" applyFill="1" applyBorder="1" applyAlignment="1" applyProtection="1">
      <alignment vertical="center"/>
      <protection locked="0"/>
    </xf>
    <xf numFmtId="0" fontId="11" fillId="0" borderId="0" xfId="0" applyFont="1" applyAlignment="1">
      <alignment vertical="center"/>
    </xf>
    <xf numFmtId="0" fontId="12" fillId="0" borderId="0" xfId="0" applyFont="1" applyAlignment="1">
      <alignment vertical="center"/>
    </xf>
    <xf numFmtId="0" fontId="5" fillId="0" borderId="6" xfId="0" applyFont="1" applyBorder="1" applyAlignment="1">
      <alignment vertical="center" wrapText="1"/>
    </xf>
    <xf numFmtId="0" fontId="5" fillId="3" borderId="14" xfId="0" applyFont="1" applyFill="1" applyBorder="1" applyAlignment="1" applyProtection="1">
      <alignment horizontal="center" vertical="center" wrapText="1"/>
      <protection locked="0"/>
    </xf>
    <xf numFmtId="0" fontId="5" fillId="0" borderId="7" xfId="0" applyFont="1" applyBorder="1" applyAlignment="1">
      <alignment vertical="center" wrapText="1"/>
    </xf>
    <xf numFmtId="0" fontId="5" fillId="0" borderId="8" xfId="0" applyFont="1" applyBorder="1" applyAlignment="1">
      <alignment vertical="center" wrapText="1"/>
    </xf>
    <xf numFmtId="0" fontId="5" fillId="3" borderId="7" xfId="0" applyFont="1" applyFill="1" applyBorder="1" applyAlignment="1" applyProtection="1">
      <alignment horizontal="center" vertical="center" wrapText="1"/>
      <protection locked="0"/>
    </xf>
    <xf numFmtId="0" fontId="0" fillId="3" borderId="1" xfId="0" applyFill="1" applyBorder="1" applyAlignment="1" applyProtection="1">
      <alignment horizontal="center"/>
      <protection locked="0"/>
    </xf>
    <xf numFmtId="0" fontId="5" fillId="0" borderId="0" xfId="0" applyFont="1" applyAlignment="1">
      <alignment vertical="center" wrapText="1"/>
    </xf>
    <xf numFmtId="164" fontId="5" fillId="0" borderId="7" xfId="1" applyNumberFormat="1" applyFont="1" applyBorder="1" applyAlignment="1">
      <alignment vertical="center" wrapText="1"/>
    </xf>
    <xf numFmtId="164" fontId="5" fillId="0" borderId="7" xfId="1" applyNumberFormat="1" applyFont="1" applyBorder="1" applyAlignment="1">
      <alignment horizontal="right" vertical="center" wrapText="1"/>
    </xf>
    <xf numFmtId="0" fontId="10" fillId="0" borderId="6" xfId="0" applyFont="1" applyBorder="1" applyAlignment="1">
      <alignment vertical="center" wrapText="1"/>
    </xf>
    <xf numFmtId="0" fontId="5" fillId="0" borderId="13" xfId="0" applyFont="1" applyBorder="1" applyAlignment="1">
      <alignment vertical="center" wrapText="1"/>
    </xf>
    <xf numFmtId="164" fontId="5" fillId="0" borderId="6" xfId="1" applyNumberFormat="1" applyFont="1" applyBorder="1" applyAlignment="1">
      <alignment horizontal="right" vertical="center" wrapText="1"/>
    </xf>
    <xf numFmtId="164" fontId="5" fillId="0" borderId="6" xfId="1" applyNumberFormat="1" applyFont="1" applyBorder="1" applyAlignment="1">
      <alignment vertical="center" wrapText="1"/>
    </xf>
    <xf numFmtId="0" fontId="0" fillId="0" borderId="0" xfId="0" applyAlignment="1">
      <alignment wrapText="1"/>
    </xf>
    <xf numFmtId="0" fontId="10"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10" fillId="0" borderId="13" xfId="0" applyFont="1" applyBorder="1" applyAlignment="1">
      <alignment horizontal="center" vertical="top" wrapText="1"/>
    </xf>
    <xf numFmtId="0" fontId="5"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0" xfId="0" applyAlignment="1">
      <alignment horizontal="center" vertical="center"/>
    </xf>
    <xf numFmtId="0" fontId="10" fillId="0" borderId="8" xfId="0" applyFont="1" applyBorder="1" applyAlignment="1">
      <alignment vertical="center" wrapText="1"/>
    </xf>
    <xf numFmtId="0" fontId="10" fillId="0" borderId="8" xfId="0" applyFont="1" applyBorder="1" applyAlignment="1">
      <alignment vertical="top" wrapText="1"/>
    </xf>
    <xf numFmtId="0" fontId="5" fillId="0" borderId="10" xfId="0" applyFont="1" applyBorder="1" applyAlignment="1">
      <alignment horizontal="center" vertical="center" wrapText="1"/>
    </xf>
    <xf numFmtId="0" fontId="15" fillId="0" borderId="1" xfId="0" applyFont="1" applyBorder="1" applyAlignment="1">
      <alignment horizontal="center" vertical="top"/>
    </xf>
    <xf numFmtId="0" fontId="6" fillId="3" borderId="1" xfId="0" applyFont="1" applyFill="1" applyBorder="1" applyAlignment="1" applyProtection="1">
      <alignment horizontal="center"/>
      <protection locked="0"/>
    </xf>
    <xf numFmtId="0" fontId="10" fillId="0" borderId="0" xfId="0" applyFont="1" applyAlignment="1">
      <alignment vertical="top"/>
    </xf>
    <xf numFmtId="0" fontId="0" fillId="0" borderId="17" xfId="0" applyBorder="1"/>
    <xf numFmtId="0" fontId="16" fillId="0" borderId="0" xfId="0" applyFont="1" applyAlignment="1">
      <alignment vertical="top"/>
    </xf>
    <xf numFmtId="0" fontId="4" fillId="2" borderId="4" xfId="0" applyFont="1" applyFill="1" applyBorder="1" applyAlignment="1">
      <alignment vertical="center" wrapText="1"/>
    </xf>
    <xf numFmtId="0" fontId="4" fillId="2" borderId="2" xfId="0" applyFont="1" applyFill="1" applyBorder="1" applyAlignment="1">
      <alignment vertical="center"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left" vertical="center" wrapText="1"/>
    </xf>
    <xf numFmtId="0" fontId="2" fillId="0" borderId="0" xfId="0" applyFont="1" applyAlignment="1">
      <alignment horizontal="left" vertical="top"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18" xfId="0" applyFont="1" applyBorder="1" applyAlignment="1" applyProtection="1">
      <alignment horizontal="center"/>
      <protection locked="0"/>
    </xf>
    <xf numFmtId="165" fontId="17" fillId="0" borderId="18" xfId="0" applyNumberFormat="1" applyFont="1" applyBorder="1" applyAlignment="1" applyProtection="1">
      <alignment horizontal="center"/>
      <protection locked="0"/>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1" xfId="0" applyFont="1" applyBorder="1" applyAlignment="1">
      <alignment horizontal="left" wrapText="1"/>
    </xf>
    <xf numFmtId="0" fontId="10" fillId="0" borderId="17" xfId="0" applyFont="1" applyBorder="1" applyAlignment="1">
      <alignment horizontal="left" vertical="top"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left" wrapText="1"/>
    </xf>
    <xf numFmtId="0" fontId="5" fillId="0" borderId="2" xfId="0" applyFont="1" applyBorder="1" applyAlignment="1">
      <alignment horizontal="left" wrapText="1"/>
    </xf>
    <xf numFmtId="0" fontId="10" fillId="0" borderId="5" xfId="0" applyFont="1" applyBorder="1" applyAlignment="1">
      <alignment horizontal="center" vertical="center" wrapText="1"/>
    </xf>
    <xf numFmtId="0" fontId="10" fillId="0" borderId="13" xfId="0" applyFont="1" applyBorder="1" applyAlignment="1">
      <alignment horizontal="center" vertical="center" wrapText="1"/>
    </xf>
    <xf numFmtId="0" fontId="15" fillId="0" borderId="15" xfId="0" applyFont="1" applyBorder="1" applyAlignment="1">
      <alignment horizontal="center" vertical="top"/>
    </xf>
    <xf numFmtId="0" fontId="15" fillId="0" borderId="6" xfId="0" applyFont="1" applyBorder="1" applyAlignment="1">
      <alignment horizontal="center" vertical="top"/>
    </xf>
    <xf numFmtId="0" fontId="15" fillId="0" borderId="7" xfId="0" applyFont="1" applyBorder="1" applyAlignment="1">
      <alignment horizontal="center" vertical="top"/>
    </xf>
    <xf numFmtId="0" fontId="10" fillId="0" borderId="10"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5" fillId="0" borderId="1" xfId="0" applyFont="1" applyBorder="1" applyAlignment="1">
      <alignment horizontal="left"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6" fillId="3" borderId="12" xfId="0" applyFont="1" applyFill="1" applyBorder="1" applyAlignment="1" applyProtection="1">
      <alignment horizontal="center"/>
      <protection locked="0"/>
    </xf>
    <xf numFmtId="0" fontId="6" fillId="3" borderId="11" xfId="0" applyFont="1" applyFill="1" applyBorder="1" applyAlignment="1" applyProtection="1">
      <alignment horizontal="center"/>
      <protection locked="0"/>
    </xf>
    <xf numFmtId="0" fontId="4" fillId="0" borderId="5" xfId="0" applyFont="1" applyBorder="1" applyAlignment="1">
      <alignment vertical="center" wrapText="1"/>
    </xf>
    <xf numFmtId="0" fontId="4" fillId="0" borderId="13" xfId="0" applyFont="1" applyBorder="1" applyAlignment="1">
      <alignment vertical="center" wrapText="1"/>
    </xf>
    <xf numFmtId="0" fontId="4" fillId="0" borderId="8" xfId="0" applyFont="1" applyBorder="1" applyAlignment="1">
      <alignment vertical="center" wrapText="1"/>
    </xf>
    <xf numFmtId="0" fontId="5" fillId="0" borderId="5" xfId="0" applyFont="1" applyBorder="1" applyAlignment="1">
      <alignment vertical="center" wrapText="1"/>
    </xf>
    <xf numFmtId="0" fontId="5" fillId="0" borderId="13" xfId="0" applyFont="1" applyBorder="1" applyAlignment="1">
      <alignment vertical="center" wrapText="1"/>
    </xf>
    <xf numFmtId="0" fontId="5" fillId="0" borderId="8" xfId="0" applyFont="1" applyBorder="1" applyAlignment="1">
      <alignment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14" fontId="6" fillId="3" borderId="11" xfId="0" applyNumberFormat="1" applyFont="1" applyFill="1" applyBorder="1" applyAlignment="1" applyProtection="1">
      <alignment horizontal="center"/>
      <protection locked="0"/>
    </xf>
  </cellXfs>
  <cellStyles count="2">
    <cellStyle name="Normal" xfId="0" builtinId="0"/>
    <cellStyle name="Percent" xfId="1" builtinId="5"/>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1"/>
              <a:t>Tier I FW-PBIS</a:t>
            </a:r>
            <a:r>
              <a:rPr lang="en-US" sz="1600" b="1" baseline="0"/>
              <a:t> Scoring by Subscales</a:t>
            </a:r>
            <a:endParaRPr lang="en-US" sz="1600" b="1"/>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Trends!$C$26</c:f>
              <c:strCache>
                <c:ptCount val="1"/>
                <c:pt idx="0">
                  <c:v>Date</c:v>
                </c:pt>
              </c:strCache>
            </c:strRef>
          </c:tx>
          <c:spPr>
            <a:solidFill>
              <a:schemeClr val="accent1"/>
            </a:solidFill>
            <a:ln>
              <a:noFill/>
            </a:ln>
            <a:effectLst/>
          </c:spPr>
          <c:invertIfNegative val="0"/>
          <c:cat>
            <c:strRef>
              <c:f>Trends!$A$40:$A$43</c:f>
              <c:strCache>
                <c:ptCount val="4"/>
                <c:pt idx="0">
                  <c:v>Teams</c:v>
                </c:pt>
                <c:pt idx="1">
                  <c:v>Implementation</c:v>
                </c:pt>
                <c:pt idx="2">
                  <c:v>Evaluation</c:v>
                </c:pt>
                <c:pt idx="3">
                  <c:v>Total Score (Percent of FW-PBIS Implementation)</c:v>
                </c:pt>
              </c:strCache>
            </c:strRef>
          </c:cat>
          <c:val>
            <c:numRef>
              <c:f>Trends!$C$40:$C$43</c:f>
              <c:numCache>
                <c:formatCode>0.0%</c:formatCode>
                <c:ptCount val="4"/>
                <c:pt idx="0">
                  <c:v>0</c:v>
                </c:pt>
                <c:pt idx="1">
                  <c:v>0</c:v>
                </c:pt>
                <c:pt idx="2">
                  <c:v>0</c:v>
                </c:pt>
                <c:pt idx="3">
                  <c:v>0</c:v>
                </c:pt>
              </c:numCache>
            </c:numRef>
          </c:val>
          <c:extLst>
            <c:ext xmlns:c16="http://schemas.microsoft.com/office/drawing/2014/chart" uri="{C3380CC4-5D6E-409C-BE32-E72D297353CC}">
              <c16:uniqueId val="{00000000-EA8F-4649-8E1B-1CB961A90EAA}"/>
            </c:ext>
          </c:extLst>
        </c:ser>
        <c:ser>
          <c:idx val="2"/>
          <c:order val="1"/>
          <c:tx>
            <c:strRef>
              <c:f>Trends!$D$26</c:f>
              <c:strCache>
                <c:ptCount val="1"/>
                <c:pt idx="0">
                  <c:v>Date</c:v>
                </c:pt>
              </c:strCache>
            </c:strRef>
          </c:tx>
          <c:spPr>
            <a:solidFill>
              <a:schemeClr val="accent3"/>
            </a:solidFill>
            <a:ln>
              <a:noFill/>
            </a:ln>
            <a:effectLst/>
          </c:spPr>
          <c:invertIfNegative val="0"/>
          <c:val>
            <c:numRef>
              <c:f>Trends!$D$40:$D$43</c:f>
              <c:numCache>
                <c:formatCode>0.0%</c:formatCode>
                <c:ptCount val="4"/>
                <c:pt idx="0">
                  <c:v>0</c:v>
                </c:pt>
                <c:pt idx="1">
                  <c:v>0</c:v>
                </c:pt>
                <c:pt idx="2">
                  <c:v>0</c:v>
                </c:pt>
                <c:pt idx="3">
                  <c:v>0</c:v>
                </c:pt>
              </c:numCache>
            </c:numRef>
          </c:val>
          <c:extLst>
            <c:ext xmlns:c16="http://schemas.microsoft.com/office/drawing/2014/chart" uri="{C3380CC4-5D6E-409C-BE32-E72D297353CC}">
              <c16:uniqueId val="{00000002-2178-4FE7-9D6F-F17FEF198D79}"/>
            </c:ext>
          </c:extLst>
        </c:ser>
        <c:ser>
          <c:idx val="3"/>
          <c:order val="2"/>
          <c:tx>
            <c:strRef>
              <c:f>Trends!$E$26</c:f>
              <c:strCache>
                <c:ptCount val="1"/>
                <c:pt idx="0">
                  <c:v>Date</c:v>
                </c:pt>
              </c:strCache>
            </c:strRef>
          </c:tx>
          <c:spPr>
            <a:solidFill>
              <a:schemeClr val="accent4"/>
            </a:solidFill>
            <a:ln>
              <a:noFill/>
            </a:ln>
            <a:effectLst/>
          </c:spPr>
          <c:invertIfNegative val="0"/>
          <c:val>
            <c:numRef>
              <c:f>Trends!$E$40:$E$43</c:f>
              <c:numCache>
                <c:formatCode>0.0%</c:formatCode>
                <c:ptCount val="4"/>
                <c:pt idx="0">
                  <c:v>0</c:v>
                </c:pt>
                <c:pt idx="1">
                  <c:v>0</c:v>
                </c:pt>
                <c:pt idx="2">
                  <c:v>0</c:v>
                </c:pt>
                <c:pt idx="3">
                  <c:v>0</c:v>
                </c:pt>
              </c:numCache>
            </c:numRef>
          </c:val>
          <c:extLst>
            <c:ext xmlns:c16="http://schemas.microsoft.com/office/drawing/2014/chart" uri="{C3380CC4-5D6E-409C-BE32-E72D297353CC}">
              <c16:uniqueId val="{00000003-2178-4FE7-9D6F-F17FEF198D79}"/>
            </c:ext>
          </c:extLst>
        </c:ser>
        <c:ser>
          <c:idx val="5"/>
          <c:order val="3"/>
          <c:tx>
            <c:strRef>
              <c:f>Trends!$F$26</c:f>
              <c:strCache>
                <c:ptCount val="1"/>
                <c:pt idx="0">
                  <c:v>Date</c:v>
                </c:pt>
              </c:strCache>
            </c:strRef>
          </c:tx>
          <c:spPr>
            <a:solidFill>
              <a:schemeClr val="accent6"/>
            </a:solidFill>
            <a:ln>
              <a:noFill/>
            </a:ln>
            <a:effectLst/>
          </c:spPr>
          <c:invertIfNegative val="0"/>
          <c:val>
            <c:numRef>
              <c:f>Trends!$F$40:$F$43</c:f>
              <c:numCache>
                <c:formatCode>0.0%</c:formatCode>
                <c:ptCount val="4"/>
                <c:pt idx="0">
                  <c:v>0</c:v>
                </c:pt>
                <c:pt idx="1">
                  <c:v>0</c:v>
                </c:pt>
                <c:pt idx="2">
                  <c:v>0</c:v>
                </c:pt>
                <c:pt idx="3">
                  <c:v>0</c:v>
                </c:pt>
              </c:numCache>
            </c:numRef>
          </c:val>
          <c:extLst>
            <c:ext xmlns:c16="http://schemas.microsoft.com/office/drawing/2014/chart" uri="{C3380CC4-5D6E-409C-BE32-E72D297353CC}">
              <c16:uniqueId val="{00000001-D6C9-4D3A-83DF-2A65D9F4835F}"/>
            </c:ext>
          </c:extLst>
        </c:ser>
        <c:ser>
          <c:idx val="6"/>
          <c:order val="4"/>
          <c:tx>
            <c:strRef>
              <c:f>Trends!$G$26</c:f>
              <c:strCache>
                <c:ptCount val="1"/>
                <c:pt idx="0">
                  <c:v>Date</c:v>
                </c:pt>
              </c:strCache>
            </c:strRef>
          </c:tx>
          <c:spPr>
            <a:solidFill>
              <a:schemeClr val="accent1">
                <a:lumMod val="60000"/>
              </a:schemeClr>
            </a:solidFill>
            <a:ln>
              <a:noFill/>
            </a:ln>
            <a:effectLst/>
          </c:spPr>
          <c:invertIfNegative val="0"/>
          <c:val>
            <c:numRef>
              <c:f>Trends!$G$40:$G$43</c:f>
              <c:numCache>
                <c:formatCode>0.0%</c:formatCode>
                <c:ptCount val="4"/>
                <c:pt idx="0">
                  <c:v>0</c:v>
                </c:pt>
                <c:pt idx="1">
                  <c:v>0</c:v>
                </c:pt>
                <c:pt idx="2">
                  <c:v>0</c:v>
                </c:pt>
                <c:pt idx="3">
                  <c:v>0</c:v>
                </c:pt>
              </c:numCache>
            </c:numRef>
          </c:val>
          <c:extLst>
            <c:ext xmlns:c16="http://schemas.microsoft.com/office/drawing/2014/chart" uri="{C3380CC4-5D6E-409C-BE32-E72D297353CC}">
              <c16:uniqueId val="{00000002-D6C9-4D3A-83DF-2A65D9F4835F}"/>
            </c:ext>
          </c:extLst>
        </c:ser>
        <c:ser>
          <c:idx val="4"/>
          <c:order val="5"/>
          <c:tx>
            <c:strRef>
              <c:f>Trends!$H$26</c:f>
              <c:strCache>
                <c:ptCount val="1"/>
                <c:pt idx="0">
                  <c:v>Date</c:v>
                </c:pt>
              </c:strCache>
            </c:strRef>
          </c:tx>
          <c:spPr>
            <a:solidFill>
              <a:schemeClr val="accent5"/>
            </a:solidFill>
            <a:ln>
              <a:noFill/>
            </a:ln>
            <a:effectLst/>
          </c:spPr>
          <c:invertIfNegative val="0"/>
          <c:val>
            <c:numRef>
              <c:f>Trends!$H$40:$H$43</c:f>
              <c:numCache>
                <c:formatCode>0.0%</c:formatCode>
                <c:ptCount val="4"/>
                <c:pt idx="0">
                  <c:v>0</c:v>
                </c:pt>
                <c:pt idx="1">
                  <c:v>0</c:v>
                </c:pt>
                <c:pt idx="2">
                  <c:v>0</c:v>
                </c:pt>
                <c:pt idx="3">
                  <c:v>0</c:v>
                </c:pt>
              </c:numCache>
            </c:numRef>
          </c:val>
          <c:extLst>
            <c:ext xmlns:c16="http://schemas.microsoft.com/office/drawing/2014/chart" uri="{C3380CC4-5D6E-409C-BE32-E72D297353CC}">
              <c16:uniqueId val="{00000004-2178-4FE7-9D6F-F17FEF198D79}"/>
            </c:ext>
          </c:extLst>
        </c:ser>
        <c:dLbls>
          <c:showLegendKey val="0"/>
          <c:showVal val="0"/>
          <c:showCatName val="0"/>
          <c:showSerName val="0"/>
          <c:showPercent val="0"/>
          <c:showBubbleSize val="0"/>
        </c:dLbls>
        <c:gapWidth val="150"/>
        <c:axId val="383324416"/>
        <c:axId val="383325248"/>
      </c:barChart>
      <c:lineChart>
        <c:grouping val="standard"/>
        <c:varyColors val="0"/>
        <c:ser>
          <c:idx val="1"/>
          <c:order val="6"/>
          <c:tx>
            <c:v>Goal</c:v>
          </c:tx>
          <c:spPr>
            <a:ln w="28575" cap="rnd">
              <a:solidFill>
                <a:schemeClr val="accent2"/>
              </a:solidFill>
              <a:round/>
            </a:ln>
            <a:effectLst/>
          </c:spPr>
          <c:marker>
            <c:symbol val="none"/>
          </c:marker>
          <c:val>
            <c:numRef>
              <c:f>Trends!$AC$28:$AC$31</c:f>
              <c:numCache>
                <c:formatCode>0%</c:formatCode>
                <c:ptCount val="4"/>
                <c:pt idx="0">
                  <c:v>0.7</c:v>
                </c:pt>
                <c:pt idx="1">
                  <c:v>0.7</c:v>
                </c:pt>
                <c:pt idx="2">
                  <c:v>0.7</c:v>
                </c:pt>
                <c:pt idx="3">
                  <c:v>0.7</c:v>
                </c:pt>
              </c:numCache>
            </c:numRef>
          </c:val>
          <c:smooth val="0"/>
          <c:extLst>
            <c:ext xmlns:c16="http://schemas.microsoft.com/office/drawing/2014/chart" uri="{C3380CC4-5D6E-409C-BE32-E72D297353CC}">
              <c16:uniqueId val="{00000001-2178-4FE7-9D6F-F17FEF198D79}"/>
            </c:ext>
          </c:extLst>
        </c:ser>
        <c:dLbls>
          <c:showLegendKey val="0"/>
          <c:showVal val="0"/>
          <c:showCatName val="0"/>
          <c:showSerName val="0"/>
          <c:showPercent val="0"/>
          <c:showBubbleSize val="0"/>
        </c:dLbls>
        <c:marker val="1"/>
        <c:smooth val="0"/>
        <c:axId val="383324416"/>
        <c:axId val="383325248"/>
      </c:lineChart>
      <c:catAx>
        <c:axId val="38332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83325248"/>
        <c:crosses val="autoZero"/>
        <c:auto val="1"/>
        <c:lblAlgn val="ctr"/>
        <c:lblOffset val="100"/>
        <c:noMultiLvlLbl val="0"/>
      </c:catAx>
      <c:valAx>
        <c:axId val="38332524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b="1" baseline="0"/>
                  <a:t>Percent (Goal = 70%)</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383324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accent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Tier I Universal FW-PBIS</a:t>
            </a:r>
            <a:r>
              <a:rPr lang="en-US" b="1" baseline="0"/>
              <a:t> Scores by Feature</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Trends!$C$4</c:f>
              <c:strCache>
                <c:ptCount val="1"/>
                <c:pt idx="0">
                  <c:v>Date</c:v>
                </c:pt>
              </c:strCache>
            </c:strRef>
          </c:tx>
          <c:spPr>
            <a:solidFill>
              <a:schemeClr val="accent1"/>
            </a:solidFill>
            <a:ln>
              <a:noFill/>
            </a:ln>
            <a:effectLst/>
          </c:spPr>
          <c:invertIfNegative val="0"/>
          <c:cat>
            <c:strRef>
              <c:f>Trends!$AC$7:$AC$24</c:f>
              <c:strCache>
                <c:ptCount val="18"/>
                <c:pt idx="0">
                  <c:v>Team Composition</c:v>
                </c:pt>
                <c:pt idx="1">
                  <c:v>Team Procedures</c:v>
                </c:pt>
                <c:pt idx="3">
                  <c:v>Behavioral Expectations</c:v>
                </c:pt>
                <c:pt idx="4">
                  <c:v>Teaching Expectations</c:v>
                </c:pt>
                <c:pt idx="5">
                  <c:v>Challenging Definitions</c:v>
                </c:pt>
                <c:pt idx="6">
                  <c:v>Policies re Behavior</c:v>
                </c:pt>
                <c:pt idx="7">
                  <c:v>Professional Development</c:v>
                </c:pt>
                <c:pt idx="8">
                  <c:v>Youth Acknowledgement</c:v>
                </c:pt>
                <c:pt idx="9">
                  <c:v>Staff Acknowledgement</c:v>
                </c:pt>
                <c:pt idx="10">
                  <c:v>Staff Involvement</c:v>
                </c:pt>
                <c:pt idx="11">
                  <c:v>Training, Coaching, TA</c:v>
                </c:pt>
                <c:pt idx="12">
                  <c:v>FW/Program Implementation</c:v>
                </c:pt>
                <c:pt idx="14">
                  <c:v>Discipline Data</c:v>
                </c:pt>
                <c:pt idx="15">
                  <c:v>Data-based Decisionmaking</c:v>
                </c:pt>
                <c:pt idx="16">
                  <c:v>Fidelity Data</c:v>
                </c:pt>
                <c:pt idx="17">
                  <c:v>Annual Evaluation</c:v>
                </c:pt>
              </c:strCache>
            </c:strRef>
          </c:cat>
          <c:val>
            <c:numRef>
              <c:f>Trends!$C$7:$C$24</c:f>
              <c:numCache>
                <c:formatCode>General</c:formatCode>
                <c:ptCount val="18"/>
              </c:numCache>
            </c:numRef>
          </c:val>
          <c:extLst>
            <c:ext xmlns:c16="http://schemas.microsoft.com/office/drawing/2014/chart" uri="{C3380CC4-5D6E-409C-BE32-E72D297353CC}">
              <c16:uniqueId val="{00000000-0E51-47EA-8A09-3106533C95CF}"/>
            </c:ext>
          </c:extLst>
        </c:ser>
        <c:ser>
          <c:idx val="1"/>
          <c:order val="1"/>
          <c:tx>
            <c:strRef>
              <c:f>Trends!$D$4</c:f>
              <c:strCache>
                <c:ptCount val="1"/>
                <c:pt idx="0">
                  <c:v>Date</c:v>
                </c:pt>
              </c:strCache>
            </c:strRef>
          </c:tx>
          <c:spPr>
            <a:solidFill>
              <a:schemeClr val="accent2"/>
            </a:solidFill>
            <a:ln>
              <a:noFill/>
            </a:ln>
            <a:effectLst/>
          </c:spPr>
          <c:invertIfNegative val="0"/>
          <c:cat>
            <c:strRef>
              <c:f>Trends!$AC$7:$AC$24</c:f>
              <c:strCache>
                <c:ptCount val="18"/>
                <c:pt idx="0">
                  <c:v>Team Composition</c:v>
                </c:pt>
                <c:pt idx="1">
                  <c:v>Team Procedures</c:v>
                </c:pt>
                <c:pt idx="3">
                  <c:v>Behavioral Expectations</c:v>
                </c:pt>
                <c:pt idx="4">
                  <c:v>Teaching Expectations</c:v>
                </c:pt>
                <c:pt idx="5">
                  <c:v>Challenging Definitions</c:v>
                </c:pt>
                <c:pt idx="6">
                  <c:v>Policies re Behavior</c:v>
                </c:pt>
                <c:pt idx="7">
                  <c:v>Professional Development</c:v>
                </c:pt>
                <c:pt idx="8">
                  <c:v>Youth Acknowledgement</c:v>
                </c:pt>
                <c:pt idx="9">
                  <c:v>Staff Acknowledgement</c:v>
                </c:pt>
                <c:pt idx="10">
                  <c:v>Staff Involvement</c:v>
                </c:pt>
                <c:pt idx="11">
                  <c:v>Training, Coaching, TA</c:v>
                </c:pt>
                <c:pt idx="12">
                  <c:v>FW/Program Implementation</c:v>
                </c:pt>
                <c:pt idx="14">
                  <c:v>Discipline Data</c:v>
                </c:pt>
                <c:pt idx="15">
                  <c:v>Data-based Decisionmaking</c:v>
                </c:pt>
                <c:pt idx="16">
                  <c:v>Fidelity Data</c:v>
                </c:pt>
                <c:pt idx="17">
                  <c:v>Annual Evaluation</c:v>
                </c:pt>
              </c:strCache>
            </c:strRef>
          </c:cat>
          <c:val>
            <c:numRef>
              <c:f>Trends!$D$7:$D$24</c:f>
              <c:numCache>
                <c:formatCode>General</c:formatCode>
                <c:ptCount val="18"/>
              </c:numCache>
            </c:numRef>
          </c:val>
          <c:extLst>
            <c:ext xmlns:c16="http://schemas.microsoft.com/office/drawing/2014/chart" uri="{C3380CC4-5D6E-409C-BE32-E72D297353CC}">
              <c16:uniqueId val="{00000001-0E51-47EA-8A09-3106533C95CF}"/>
            </c:ext>
          </c:extLst>
        </c:ser>
        <c:ser>
          <c:idx val="2"/>
          <c:order val="2"/>
          <c:tx>
            <c:strRef>
              <c:f>Trends!$E$4</c:f>
              <c:strCache>
                <c:ptCount val="1"/>
                <c:pt idx="0">
                  <c:v>Date</c:v>
                </c:pt>
              </c:strCache>
            </c:strRef>
          </c:tx>
          <c:spPr>
            <a:solidFill>
              <a:schemeClr val="accent3"/>
            </a:solidFill>
            <a:ln>
              <a:noFill/>
            </a:ln>
            <a:effectLst/>
          </c:spPr>
          <c:invertIfNegative val="0"/>
          <c:cat>
            <c:strRef>
              <c:f>Trends!$AC$7:$AC$24</c:f>
              <c:strCache>
                <c:ptCount val="18"/>
                <c:pt idx="0">
                  <c:v>Team Composition</c:v>
                </c:pt>
                <c:pt idx="1">
                  <c:v>Team Procedures</c:v>
                </c:pt>
                <c:pt idx="3">
                  <c:v>Behavioral Expectations</c:v>
                </c:pt>
                <c:pt idx="4">
                  <c:v>Teaching Expectations</c:v>
                </c:pt>
                <c:pt idx="5">
                  <c:v>Challenging Definitions</c:v>
                </c:pt>
                <c:pt idx="6">
                  <c:v>Policies re Behavior</c:v>
                </c:pt>
                <c:pt idx="7">
                  <c:v>Professional Development</c:v>
                </c:pt>
                <c:pt idx="8">
                  <c:v>Youth Acknowledgement</c:v>
                </c:pt>
                <c:pt idx="9">
                  <c:v>Staff Acknowledgement</c:v>
                </c:pt>
                <c:pt idx="10">
                  <c:v>Staff Involvement</c:v>
                </c:pt>
                <c:pt idx="11">
                  <c:v>Training, Coaching, TA</c:v>
                </c:pt>
                <c:pt idx="12">
                  <c:v>FW/Program Implementation</c:v>
                </c:pt>
                <c:pt idx="14">
                  <c:v>Discipline Data</c:v>
                </c:pt>
                <c:pt idx="15">
                  <c:v>Data-based Decisionmaking</c:v>
                </c:pt>
                <c:pt idx="16">
                  <c:v>Fidelity Data</c:v>
                </c:pt>
                <c:pt idx="17">
                  <c:v>Annual Evaluation</c:v>
                </c:pt>
              </c:strCache>
            </c:strRef>
          </c:cat>
          <c:val>
            <c:numRef>
              <c:f>Trends!$E$7:$E$24</c:f>
              <c:numCache>
                <c:formatCode>General</c:formatCode>
                <c:ptCount val="18"/>
              </c:numCache>
            </c:numRef>
          </c:val>
          <c:extLst>
            <c:ext xmlns:c16="http://schemas.microsoft.com/office/drawing/2014/chart" uri="{C3380CC4-5D6E-409C-BE32-E72D297353CC}">
              <c16:uniqueId val="{00000002-0E51-47EA-8A09-3106533C95CF}"/>
            </c:ext>
          </c:extLst>
        </c:ser>
        <c:ser>
          <c:idx val="3"/>
          <c:order val="3"/>
          <c:tx>
            <c:strRef>
              <c:f>Trends!$F$4</c:f>
              <c:strCache>
                <c:ptCount val="1"/>
                <c:pt idx="0">
                  <c:v>Date</c:v>
                </c:pt>
              </c:strCache>
            </c:strRef>
          </c:tx>
          <c:spPr>
            <a:solidFill>
              <a:schemeClr val="accent4"/>
            </a:solidFill>
            <a:ln>
              <a:noFill/>
            </a:ln>
            <a:effectLst/>
          </c:spPr>
          <c:invertIfNegative val="0"/>
          <c:cat>
            <c:strRef>
              <c:f>Trends!$AC$7:$AC$24</c:f>
              <c:strCache>
                <c:ptCount val="18"/>
                <c:pt idx="0">
                  <c:v>Team Composition</c:v>
                </c:pt>
                <c:pt idx="1">
                  <c:v>Team Procedures</c:v>
                </c:pt>
                <c:pt idx="3">
                  <c:v>Behavioral Expectations</c:v>
                </c:pt>
                <c:pt idx="4">
                  <c:v>Teaching Expectations</c:v>
                </c:pt>
                <c:pt idx="5">
                  <c:v>Challenging Definitions</c:v>
                </c:pt>
                <c:pt idx="6">
                  <c:v>Policies re Behavior</c:v>
                </c:pt>
                <c:pt idx="7">
                  <c:v>Professional Development</c:v>
                </c:pt>
                <c:pt idx="8">
                  <c:v>Youth Acknowledgement</c:v>
                </c:pt>
                <c:pt idx="9">
                  <c:v>Staff Acknowledgement</c:v>
                </c:pt>
                <c:pt idx="10">
                  <c:v>Staff Involvement</c:v>
                </c:pt>
                <c:pt idx="11">
                  <c:v>Training, Coaching, TA</c:v>
                </c:pt>
                <c:pt idx="12">
                  <c:v>FW/Program Implementation</c:v>
                </c:pt>
                <c:pt idx="14">
                  <c:v>Discipline Data</c:v>
                </c:pt>
                <c:pt idx="15">
                  <c:v>Data-based Decisionmaking</c:v>
                </c:pt>
                <c:pt idx="16">
                  <c:v>Fidelity Data</c:v>
                </c:pt>
                <c:pt idx="17">
                  <c:v>Annual Evaluation</c:v>
                </c:pt>
              </c:strCache>
            </c:strRef>
          </c:cat>
          <c:val>
            <c:numRef>
              <c:f>Trends!$F$7:$F$24</c:f>
              <c:numCache>
                <c:formatCode>General</c:formatCode>
                <c:ptCount val="18"/>
              </c:numCache>
            </c:numRef>
          </c:val>
          <c:extLst>
            <c:ext xmlns:c16="http://schemas.microsoft.com/office/drawing/2014/chart" uri="{C3380CC4-5D6E-409C-BE32-E72D297353CC}">
              <c16:uniqueId val="{00000003-0E51-47EA-8A09-3106533C95CF}"/>
            </c:ext>
          </c:extLst>
        </c:ser>
        <c:ser>
          <c:idx val="4"/>
          <c:order val="4"/>
          <c:tx>
            <c:strRef>
              <c:f>Trends!$G$4</c:f>
              <c:strCache>
                <c:ptCount val="1"/>
                <c:pt idx="0">
                  <c:v>Date</c:v>
                </c:pt>
              </c:strCache>
            </c:strRef>
          </c:tx>
          <c:spPr>
            <a:solidFill>
              <a:schemeClr val="accent5"/>
            </a:solidFill>
            <a:ln>
              <a:noFill/>
            </a:ln>
            <a:effectLst/>
          </c:spPr>
          <c:invertIfNegative val="0"/>
          <c:cat>
            <c:strRef>
              <c:f>Trends!$AC$7:$AC$24</c:f>
              <c:strCache>
                <c:ptCount val="18"/>
                <c:pt idx="0">
                  <c:v>Team Composition</c:v>
                </c:pt>
                <c:pt idx="1">
                  <c:v>Team Procedures</c:v>
                </c:pt>
                <c:pt idx="3">
                  <c:v>Behavioral Expectations</c:v>
                </c:pt>
                <c:pt idx="4">
                  <c:v>Teaching Expectations</c:v>
                </c:pt>
                <c:pt idx="5">
                  <c:v>Challenging Definitions</c:v>
                </c:pt>
                <c:pt idx="6">
                  <c:v>Policies re Behavior</c:v>
                </c:pt>
                <c:pt idx="7">
                  <c:v>Professional Development</c:v>
                </c:pt>
                <c:pt idx="8">
                  <c:v>Youth Acknowledgement</c:v>
                </c:pt>
                <c:pt idx="9">
                  <c:v>Staff Acknowledgement</c:v>
                </c:pt>
                <c:pt idx="10">
                  <c:v>Staff Involvement</c:v>
                </c:pt>
                <c:pt idx="11">
                  <c:v>Training, Coaching, TA</c:v>
                </c:pt>
                <c:pt idx="12">
                  <c:v>FW/Program Implementation</c:v>
                </c:pt>
                <c:pt idx="14">
                  <c:v>Discipline Data</c:v>
                </c:pt>
                <c:pt idx="15">
                  <c:v>Data-based Decisionmaking</c:v>
                </c:pt>
                <c:pt idx="16">
                  <c:v>Fidelity Data</c:v>
                </c:pt>
                <c:pt idx="17">
                  <c:v>Annual Evaluation</c:v>
                </c:pt>
              </c:strCache>
            </c:strRef>
          </c:cat>
          <c:val>
            <c:numRef>
              <c:f>Trends!$G$7:$G$24</c:f>
              <c:numCache>
                <c:formatCode>General</c:formatCode>
                <c:ptCount val="18"/>
              </c:numCache>
            </c:numRef>
          </c:val>
          <c:extLst>
            <c:ext xmlns:c16="http://schemas.microsoft.com/office/drawing/2014/chart" uri="{C3380CC4-5D6E-409C-BE32-E72D297353CC}">
              <c16:uniqueId val="{00000004-4753-404F-849D-DDA00AFDF9F7}"/>
            </c:ext>
          </c:extLst>
        </c:ser>
        <c:ser>
          <c:idx val="5"/>
          <c:order val="5"/>
          <c:tx>
            <c:strRef>
              <c:f>Trends!$H$4</c:f>
              <c:strCache>
                <c:ptCount val="1"/>
                <c:pt idx="0">
                  <c:v>Date</c:v>
                </c:pt>
              </c:strCache>
            </c:strRef>
          </c:tx>
          <c:spPr>
            <a:solidFill>
              <a:schemeClr val="accent6"/>
            </a:solidFill>
            <a:ln>
              <a:noFill/>
            </a:ln>
            <a:effectLst/>
          </c:spPr>
          <c:invertIfNegative val="0"/>
          <c:cat>
            <c:strRef>
              <c:f>Trends!$AC$7:$AC$24</c:f>
              <c:strCache>
                <c:ptCount val="18"/>
                <c:pt idx="0">
                  <c:v>Team Composition</c:v>
                </c:pt>
                <c:pt idx="1">
                  <c:v>Team Procedures</c:v>
                </c:pt>
                <c:pt idx="3">
                  <c:v>Behavioral Expectations</c:v>
                </c:pt>
                <c:pt idx="4">
                  <c:v>Teaching Expectations</c:v>
                </c:pt>
                <c:pt idx="5">
                  <c:v>Challenging Definitions</c:v>
                </c:pt>
                <c:pt idx="6">
                  <c:v>Policies re Behavior</c:v>
                </c:pt>
                <c:pt idx="7">
                  <c:v>Professional Development</c:v>
                </c:pt>
                <c:pt idx="8">
                  <c:v>Youth Acknowledgement</c:v>
                </c:pt>
                <c:pt idx="9">
                  <c:v>Staff Acknowledgement</c:v>
                </c:pt>
                <c:pt idx="10">
                  <c:v>Staff Involvement</c:v>
                </c:pt>
                <c:pt idx="11">
                  <c:v>Training, Coaching, TA</c:v>
                </c:pt>
                <c:pt idx="12">
                  <c:v>FW/Program Implementation</c:v>
                </c:pt>
                <c:pt idx="14">
                  <c:v>Discipline Data</c:v>
                </c:pt>
                <c:pt idx="15">
                  <c:v>Data-based Decisionmaking</c:v>
                </c:pt>
                <c:pt idx="16">
                  <c:v>Fidelity Data</c:v>
                </c:pt>
                <c:pt idx="17">
                  <c:v>Annual Evaluation</c:v>
                </c:pt>
              </c:strCache>
            </c:strRef>
          </c:cat>
          <c:val>
            <c:numRef>
              <c:f>Trends!$H$7:$H$24</c:f>
              <c:numCache>
                <c:formatCode>General</c:formatCode>
                <c:ptCount val="18"/>
              </c:numCache>
            </c:numRef>
          </c:val>
          <c:extLst>
            <c:ext xmlns:c16="http://schemas.microsoft.com/office/drawing/2014/chart" uri="{C3380CC4-5D6E-409C-BE32-E72D297353CC}">
              <c16:uniqueId val="{00000001-A4BA-4E63-BB55-1A392AF44352}"/>
            </c:ext>
          </c:extLst>
        </c:ser>
        <c:dLbls>
          <c:showLegendKey val="0"/>
          <c:showVal val="0"/>
          <c:showCatName val="0"/>
          <c:showSerName val="0"/>
          <c:showPercent val="0"/>
          <c:showBubbleSize val="0"/>
        </c:dLbls>
        <c:gapWidth val="209"/>
        <c:overlap val="-27"/>
        <c:axId val="1880016528"/>
        <c:axId val="1880020272"/>
      </c:barChart>
      <c:catAx>
        <c:axId val="1880016528"/>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baseline="0"/>
                  <a:t>FW-PBIS Features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80020272"/>
        <c:crosses val="autoZero"/>
        <c:auto val="0"/>
        <c:lblAlgn val="ctr"/>
        <c:lblOffset val="100"/>
        <c:noMultiLvlLbl val="0"/>
      </c:catAx>
      <c:valAx>
        <c:axId val="1880020272"/>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Score</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8001652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Tier I Universal FW-PBIS Scores</a:t>
            </a:r>
            <a:r>
              <a:rPr lang="en-US" b="1" baseline="0"/>
              <a:t> by Feature</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Latest_Scoresheet!$AA$5:$AA$22</c:f>
              <c:strCache>
                <c:ptCount val="18"/>
                <c:pt idx="0">
                  <c:v>Team Composition</c:v>
                </c:pt>
                <c:pt idx="1">
                  <c:v>Team Procedures</c:v>
                </c:pt>
                <c:pt idx="3">
                  <c:v>Behavioral Expectations</c:v>
                </c:pt>
                <c:pt idx="4">
                  <c:v>Teaching Expectations</c:v>
                </c:pt>
                <c:pt idx="5">
                  <c:v>Challenging Definitions</c:v>
                </c:pt>
                <c:pt idx="6">
                  <c:v>Policies re Behavior</c:v>
                </c:pt>
                <c:pt idx="7">
                  <c:v>Professional Development</c:v>
                </c:pt>
                <c:pt idx="8">
                  <c:v>Youth Acknowledgement</c:v>
                </c:pt>
                <c:pt idx="9">
                  <c:v>Staff Acknowledgement</c:v>
                </c:pt>
                <c:pt idx="10">
                  <c:v>Staff Involvement</c:v>
                </c:pt>
                <c:pt idx="11">
                  <c:v>Training, Coaching, TA</c:v>
                </c:pt>
                <c:pt idx="12">
                  <c:v>FW/Program Implementation</c:v>
                </c:pt>
                <c:pt idx="14">
                  <c:v>Discipline Data</c:v>
                </c:pt>
                <c:pt idx="15">
                  <c:v>Data-based Decisionmaking</c:v>
                </c:pt>
                <c:pt idx="16">
                  <c:v>Fidelity Data</c:v>
                </c:pt>
                <c:pt idx="17">
                  <c:v>Annual Evaluation</c:v>
                </c:pt>
              </c:strCache>
            </c:strRef>
          </c:cat>
          <c:val>
            <c:numRef>
              <c:f>Latest_Scoresheet!$C$5:$C$22</c:f>
              <c:numCache>
                <c:formatCode>General</c:formatCode>
                <c:ptCount val="18"/>
                <c:pt idx="3">
                  <c:v>0</c:v>
                </c:pt>
                <c:pt idx="4">
                  <c:v>0</c:v>
                </c:pt>
                <c:pt idx="8">
                  <c:v>0</c:v>
                </c:pt>
                <c:pt idx="9">
                  <c:v>0</c:v>
                </c:pt>
              </c:numCache>
            </c:numRef>
          </c:val>
          <c:extLst>
            <c:ext xmlns:c16="http://schemas.microsoft.com/office/drawing/2014/chart" uri="{C3380CC4-5D6E-409C-BE32-E72D297353CC}">
              <c16:uniqueId val="{00000000-1989-48D8-BC58-418B86D7C7E9}"/>
            </c:ext>
          </c:extLst>
        </c:ser>
        <c:dLbls>
          <c:showLegendKey val="0"/>
          <c:showVal val="0"/>
          <c:showCatName val="0"/>
          <c:showSerName val="0"/>
          <c:showPercent val="0"/>
          <c:showBubbleSize val="0"/>
        </c:dLbls>
        <c:gapWidth val="219"/>
        <c:overlap val="-27"/>
        <c:axId val="34977376"/>
        <c:axId val="34975712"/>
      </c:barChart>
      <c:catAx>
        <c:axId val="34977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t>FW-PBIS Features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4975712"/>
        <c:crosses val="autoZero"/>
        <c:auto val="1"/>
        <c:lblAlgn val="ctr"/>
        <c:lblOffset val="100"/>
        <c:noMultiLvlLbl val="0"/>
      </c:catAx>
      <c:valAx>
        <c:axId val="34975712"/>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baseline="0"/>
                  <a:t>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7737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Tier I FW-PBIS</a:t>
            </a:r>
            <a:r>
              <a:rPr lang="en-US" b="1" baseline="0"/>
              <a:t> Scoring by Subscales</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Latest_Scoresheet!$A$26:$A$29</c:f>
              <c:strCache>
                <c:ptCount val="4"/>
                <c:pt idx="0">
                  <c:v>Teams</c:v>
                </c:pt>
                <c:pt idx="1">
                  <c:v>Implementation</c:v>
                </c:pt>
                <c:pt idx="2">
                  <c:v>Evaluation</c:v>
                </c:pt>
                <c:pt idx="3">
                  <c:v>Total Score (Percent of FW-PBIS Implementation)</c:v>
                </c:pt>
              </c:strCache>
            </c:strRef>
          </c:cat>
          <c:val>
            <c:numRef>
              <c:f>Latest_Scoresheet!$E$26:$E$29</c:f>
              <c:numCache>
                <c:formatCode>0.0%</c:formatCode>
                <c:ptCount val="4"/>
                <c:pt idx="0">
                  <c:v>0</c:v>
                </c:pt>
                <c:pt idx="1">
                  <c:v>0</c:v>
                </c:pt>
                <c:pt idx="2">
                  <c:v>0</c:v>
                </c:pt>
                <c:pt idx="3">
                  <c:v>0</c:v>
                </c:pt>
              </c:numCache>
            </c:numRef>
          </c:val>
          <c:extLst>
            <c:ext xmlns:c16="http://schemas.microsoft.com/office/drawing/2014/chart" uri="{C3380CC4-5D6E-409C-BE32-E72D297353CC}">
              <c16:uniqueId val="{00000000-4773-4892-BCAC-7CB253EE1AD8}"/>
            </c:ext>
          </c:extLst>
        </c:ser>
        <c:dLbls>
          <c:showLegendKey val="0"/>
          <c:showVal val="0"/>
          <c:showCatName val="0"/>
          <c:showSerName val="0"/>
          <c:showPercent val="0"/>
          <c:showBubbleSize val="0"/>
        </c:dLbls>
        <c:gapWidth val="219"/>
        <c:axId val="383324416"/>
        <c:axId val="383325248"/>
      </c:barChart>
      <c:lineChart>
        <c:grouping val="standard"/>
        <c:varyColors val="0"/>
        <c:ser>
          <c:idx val="1"/>
          <c:order val="1"/>
          <c:tx>
            <c:v>Goal</c:v>
          </c:tx>
          <c:spPr>
            <a:ln w="28575" cap="rnd">
              <a:solidFill>
                <a:schemeClr val="accent2"/>
              </a:solidFill>
              <a:round/>
            </a:ln>
            <a:effectLst/>
          </c:spPr>
          <c:marker>
            <c:symbol val="none"/>
          </c:marker>
          <c:val>
            <c:numRef>
              <c:f>Latest_Scoresheet!$AA$26:$AA$29</c:f>
              <c:numCache>
                <c:formatCode>0%</c:formatCode>
                <c:ptCount val="4"/>
                <c:pt idx="0">
                  <c:v>0.7</c:v>
                </c:pt>
                <c:pt idx="1">
                  <c:v>0.7</c:v>
                </c:pt>
                <c:pt idx="2">
                  <c:v>0.7</c:v>
                </c:pt>
                <c:pt idx="3">
                  <c:v>0.7</c:v>
                </c:pt>
              </c:numCache>
            </c:numRef>
          </c:val>
          <c:smooth val="0"/>
          <c:extLst>
            <c:ext xmlns:c16="http://schemas.microsoft.com/office/drawing/2014/chart" uri="{C3380CC4-5D6E-409C-BE32-E72D297353CC}">
              <c16:uniqueId val="{00000003-4773-4892-BCAC-7CB253EE1AD8}"/>
            </c:ext>
          </c:extLst>
        </c:ser>
        <c:dLbls>
          <c:showLegendKey val="0"/>
          <c:showVal val="0"/>
          <c:showCatName val="0"/>
          <c:showSerName val="0"/>
          <c:showPercent val="0"/>
          <c:showBubbleSize val="0"/>
        </c:dLbls>
        <c:marker val="1"/>
        <c:smooth val="0"/>
        <c:axId val="383324416"/>
        <c:axId val="383325248"/>
      </c:lineChart>
      <c:catAx>
        <c:axId val="38332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83325248"/>
        <c:crosses val="autoZero"/>
        <c:auto val="1"/>
        <c:lblAlgn val="ctr"/>
        <c:lblOffset val="100"/>
        <c:noMultiLvlLbl val="0"/>
      </c:catAx>
      <c:valAx>
        <c:axId val="38332524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t>Percent (Goal = 70%)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3244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42332</xdr:colOff>
      <xdr:row>23</xdr:row>
      <xdr:rowOff>14286</xdr:rowOff>
    </xdr:from>
    <xdr:to>
      <xdr:col>21</xdr:col>
      <xdr:colOff>201084</xdr:colOff>
      <xdr:row>41</xdr:row>
      <xdr:rowOff>84667</xdr:rowOff>
    </xdr:to>
    <xdr:graphicFrame macro="">
      <xdr:nvGraphicFramePr>
        <xdr:cNvPr id="3" name="Chart 2">
          <a:extLst>
            <a:ext uri="{FF2B5EF4-FFF2-40B4-BE49-F238E27FC236}">
              <a16:creationId xmlns:a16="http://schemas.microsoft.com/office/drawing/2014/main" id="{420B710D-A4F5-4048-B5F4-F472A47543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353482</xdr:rowOff>
    </xdr:from>
    <xdr:to>
      <xdr:col>24</xdr:col>
      <xdr:colOff>10583</xdr:colOff>
      <xdr:row>19</xdr:row>
      <xdr:rowOff>148165</xdr:rowOff>
    </xdr:to>
    <xdr:graphicFrame macro="">
      <xdr:nvGraphicFramePr>
        <xdr:cNvPr id="4" name="Chart 3">
          <a:extLst>
            <a:ext uri="{FF2B5EF4-FFF2-40B4-BE49-F238E27FC236}">
              <a16:creationId xmlns:a16="http://schemas.microsoft.com/office/drawing/2014/main" id="{EDF64913-F52C-4241-ACB2-BB540F64A2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2353</xdr:colOff>
      <xdr:row>45</xdr:row>
      <xdr:rowOff>37630</xdr:rowOff>
    </xdr:from>
    <xdr:ext cx="10450810" cy="468077"/>
    <xdr:sp macro="" textlink="">
      <xdr:nvSpPr>
        <xdr:cNvPr id="2" name="TextBox 1">
          <a:extLst>
            <a:ext uri="{FF2B5EF4-FFF2-40B4-BE49-F238E27FC236}">
              <a16:creationId xmlns:a16="http://schemas.microsoft.com/office/drawing/2014/main" id="{7CCB9CAC-F2F8-72E7-41A4-82C00D375D93}"/>
            </a:ext>
          </a:extLst>
        </xdr:cNvPr>
        <xdr:cNvSpPr txBox="1"/>
      </xdr:nvSpPr>
      <xdr:spPr>
        <a:xfrm>
          <a:off x="2353" y="15900871"/>
          <a:ext cx="10450810" cy="468077"/>
        </a:xfrm>
        <a:prstGeom prst="rect">
          <a:avLst/>
        </a:prstGeom>
        <a:noFill/>
        <a:ln w="127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t>Citation: </a:t>
          </a:r>
        </a:p>
        <a:p>
          <a:r>
            <a:rPr lang="en-US" sz="1200"/>
            <a:t>Turner, M., &amp; Scheuermann, B. (2023). </a:t>
          </a:r>
          <a:r>
            <a:rPr lang="en-US" sz="1200" i="1"/>
            <a:t>The</a:t>
          </a:r>
          <a:r>
            <a:rPr lang="en-US" sz="1200" i="1" baseline="0"/>
            <a:t> Facility-Wide Tiered Fidelity Inventory Tier 1 Scoring Template. </a:t>
          </a:r>
          <a:r>
            <a:rPr lang="en-US" sz="1200" b="0" i="0">
              <a:solidFill>
                <a:schemeClr val="tx1"/>
              </a:solidFill>
              <a:effectLst/>
              <a:latin typeface="+mn-lt"/>
              <a:ea typeface="+mn-ea"/>
              <a:cs typeface="+mn-cs"/>
            </a:rPr>
            <a:t>Center on PBIS, University of Oregon. www.pbis.org</a:t>
          </a:r>
          <a:endParaRPr lang="en-US" sz="12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19050</xdr:colOff>
      <xdr:row>2</xdr:row>
      <xdr:rowOff>14287</xdr:rowOff>
    </xdr:from>
    <xdr:to>
      <xdr:col>14</xdr:col>
      <xdr:colOff>533400</xdr:colOff>
      <xdr:row>12</xdr:row>
      <xdr:rowOff>19049</xdr:rowOff>
    </xdr:to>
    <xdr:graphicFrame macro="">
      <xdr:nvGraphicFramePr>
        <xdr:cNvPr id="2" name="Chart 1">
          <a:extLst>
            <a:ext uri="{FF2B5EF4-FFF2-40B4-BE49-F238E27FC236}">
              <a16:creationId xmlns:a16="http://schemas.microsoft.com/office/drawing/2014/main" id="{6F9038DE-8D3F-40FE-8BB5-DFC65184CA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13</xdr:row>
      <xdr:rowOff>14287</xdr:rowOff>
    </xdr:from>
    <xdr:to>
      <xdr:col>12</xdr:col>
      <xdr:colOff>19050</xdr:colOff>
      <xdr:row>20</xdr:row>
      <xdr:rowOff>352425</xdr:rowOff>
    </xdr:to>
    <xdr:graphicFrame macro="">
      <xdr:nvGraphicFramePr>
        <xdr:cNvPr id="3" name="Chart 2">
          <a:extLst>
            <a:ext uri="{FF2B5EF4-FFF2-40B4-BE49-F238E27FC236}">
              <a16:creationId xmlns:a16="http://schemas.microsoft.com/office/drawing/2014/main" id="{B5FB6B4E-DFBB-45F7-8AAA-6004720DE6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23</xdr:row>
      <xdr:rowOff>9525</xdr:rowOff>
    </xdr:from>
    <xdr:to>
      <xdr:col>0</xdr:col>
      <xdr:colOff>426085</xdr:colOff>
      <xdr:row>23</xdr:row>
      <xdr:rowOff>119380</xdr:rowOff>
    </xdr:to>
    <xdr:sp macro="" textlink="">
      <xdr:nvSpPr>
        <xdr:cNvPr id="2" name="Right Arrow 1">
          <a:extLst>
            <a:ext uri="{FF2B5EF4-FFF2-40B4-BE49-F238E27FC236}">
              <a16:creationId xmlns:a16="http://schemas.microsoft.com/office/drawing/2014/main" id="{C22B3C39-BA91-48A8-BB53-6EFA4BA1C2DA}"/>
            </a:ext>
          </a:extLst>
        </xdr:cNvPr>
        <xdr:cNvSpPr/>
      </xdr:nvSpPr>
      <xdr:spPr>
        <a:xfrm flipV="1">
          <a:off x="47625" y="5067300"/>
          <a:ext cx="378460" cy="1098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6</xdr:col>
      <xdr:colOff>276225</xdr:colOff>
      <xdr:row>0</xdr:row>
      <xdr:rowOff>28576</xdr:rowOff>
    </xdr:from>
    <xdr:to>
      <xdr:col>8</xdr:col>
      <xdr:colOff>28575</xdr:colOff>
      <xdr:row>21</xdr:row>
      <xdr:rowOff>114301</xdr:rowOff>
    </xdr:to>
    <xdr:sp macro="" textlink="">
      <xdr:nvSpPr>
        <xdr:cNvPr id="3" name="TextBox 2">
          <a:extLst>
            <a:ext uri="{FF2B5EF4-FFF2-40B4-BE49-F238E27FC236}">
              <a16:creationId xmlns:a16="http://schemas.microsoft.com/office/drawing/2014/main" id="{03704138-F90B-430F-A5A7-6C68AB0F8E66}"/>
            </a:ext>
          </a:extLst>
        </xdr:cNvPr>
        <xdr:cNvSpPr txBox="1"/>
      </xdr:nvSpPr>
      <xdr:spPr>
        <a:xfrm>
          <a:off x="6324600" y="28576"/>
          <a:ext cx="4114800" cy="474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rgbClr val="0C66D4"/>
              </a:solidFill>
            </a:rPr>
            <a:t>INSTRUCTIONS</a:t>
          </a: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rgbClr val="0C66D4"/>
              </a:solidFill>
            </a:rPr>
            <a:t>-Complete all highlighted cells. T</a:t>
          </a:r>
          <a:r>
            <a:rPr lang="en-US" sz="1400">
              <a:solidFill>
                <a:srgbClr val="0C66D4"/>
              </a:solidFill>
            </a:rPr>
            <a:t>otals</a:t>
          </a:r>
          <a:r>
            <a:rPr lang="en-US" sz="1400" baseline="0">
              <a:solidFill>
                <a:srgbClr val="0C66D4"/>
              </a:solidFill>
            </a:rPr>
            <a:t> and percentages will calculate automatically</a:t>
          </a:r>
          <a:r>
            <a:rPr lang="en-US" sz="1400" baseline="0">
              <a:solidFill>
                <a:schemeClr val="accent1"/>
              </a:solidFill>
            </a:rPr>
            <a:t>. G</a:t>
          </a:r>
          <a:r>
            <a:rPr lang="en-US" sz="1400" baseline="0">
              <a:solidFill>
                <a:schemeClr val="accent1"/>
              </a:solidFill>
              <a:effectLst/>
              <a:latin typeface="+mn-lt"/>
              <a:ea typeface="+mn-ea"/>
              <a:cs typeface="+mn-cs"/>
            </a:rPr>
            <a:t>raphs will generate automatically from data  entered into the scoresheet.</a:t>
          </a:r>
          <a:endParaRPr lang="en-US" sz="1400">
            <a:solidFill>
              <a:schemeClr val="accent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rgbClr val="0C66D4"/>
            </a:solidFill>
          </a:endParaRPr>
        </a:p>
        <a:p>
          <a:r>
            <a:rPr lang="en-US" sz="1400" baseline="0">
              <a:solidFill>
                <a:srgbClr val="0C66D4"/>
              </a:solidFill>
            </a:rPr>
            <a:t>-One may see "Selection Error" messages on the automatically calculated scores (Items 1.3, 1.4, 1.8, and 1.9 on the Scoresheet tab) if data components  are incomplete on the Walkthough tab. </a:t>
          </a:r>
        </a:p>
        <a:p>
          <a:endParaRPr lang="en-US" sz="1400" baseline="0">
            <a:solidFill>
              <a:srgbClr val="0C66D4"/>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rgbClr val="0C66D4"/>
              </a:solidFill>
            </a:rPr>
            <a:t>-Information from this page will automatically populate the associated items in the Scoresheet.</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rgbClr val="0C66D4"/>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a:solidFill>
              <a:srgbClr val="0C66D4"/>
            </a:solidFill>
          </a:endParaRPr>
        </a:p>
        <a:p>
          <a:r>
            <a:rPr lang="en-US" sz="1400" b="1">
              <a:solidFill>
                <a:srgbClr val="0C66D4"/>
              </a:solidFill>
            </a:rPr>
            <a:t>INSTRUCTIONS FOR STAFF AND</a:t>
          </a:r>
          <a:r>
            <a:rPr lang="en-US" sz="1400" b="1" baseline="0">
              <a:solidFill>
                <a:srgbClr val="0C66D4"/>
              </a:solidFill>
            </a:rPr>
            <a:t> YOUTH </a:t>
          </a:r>
          <a:r>
            <a:rPr lang="en-US" sz="1400" b="1">
              <a:solidFill>
                <a:srgbClr val="0C66D4"/>
              </a:solidFill>
            </a:rPr>
            <a:t>QUESTIONS</a:t>
          </a:r>
        </a:p>
        <a:p>
          <a:r>
            <a:rPr lang="en-US" sz="1400">
              <a:solidFill>
                <a:srgbClr val="0C66D4"/>
              </a:solidFill>
            </a:rPr>
            <a:t>-Each</a:t>
          </a:r>
          <a:r>
            <a:rPr lang="en-US" sz="1400" baseline="0">
              <a:solidFill>
                <a:srgbClr val="0C66D4"/>
              </a:solidFill>
            </a:rPr>
            <a:t> highlighted cell has a pull-down menu to enter the interviewee's response. One can also type responses that match the pull-down options. One can clear responses with the delete button.</a:t>
          </a:r>
        </a:p>
        <a:p>
          <a:endParaRPr lang="en-US" sz="1400" baseline="0">
            <a:solidFill>
              <a:srgbClr val="0C66D4"/>
            </a:solidFill>
          </a:endParaRPr>
        </a:p>
        <a:p>
          <a:endParaRPr lang="en-US" sz="1400" baseline="0">
            <a:solidFill>
              <a:srgbClr val="0C66D4"/>
            </a:solidFill>
          </a:endParaRPr>
        </a:p>
        <a:p>
          <a:endParaRPr lang="en-US" sz="1400" baseline="0">
            <a:solidFill>
              <a:srgbClr val="0C66D4"/>
            </a:solidFill>
          </a:endParaRPr>
        </a:p>
        <a:p>
          <a:endParaRPr lang="en-US" sz="1400" b="1">
            <a:solidFill>
              <a:srgbClr val="0C66D4"/>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urn/OneDrive/Texas%20State/TFI/FW-TFI%20Scoring%20Template%20v0.3b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esheet"/>
      <sheetName val="Walkthrough"/>
      <sheetName val="Feedback"/>
    </sheetNames>
    <sheetDataSet>
      <sheetData sheetId="0"/>
      <sheetData sheetId="1">
        <row r="4">
          <cell r="B4"/>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4C481-28EA-468C-8A81-C47060DD21BF}">
  <sheetPr>
    <pageSetUpPr fitToPage="1"/>
  </sheetPr>
  <dimension ref="A1:AC43"/>
  <sheetViews>
    <sheetView topLeftCell="A20" zoomScale="108" zoomScaleNormal="90" workbookViewId="0">
      <selection activeCell="D52" sqref="D52"/>
    </sheetView>
  </sheetViews>
  <sheetFormatPr baseColWidth="10" defaultColWidth="8.83203125" defaultRowHeight="15"/>
  <cols>
    <col min="1" max="1" width="40.1640625" customWidth="1"/>
    <col min="2" max="2" width="29.5" customWidth="1"/>
    <col min="3" max="9" width="12" customWidth="1"/>
    <col min="10" max="10" width="12.33203125" customWidth="1"/>
    <col min="25" max="25" width="9.5" customWidth="1"/>
    <col min="26" max="26" width="10.1640625" customWidth="1"/>
    <col min="28" max="28" width="10.1640625" customWidth="1"/>
    <col min="29" max="29" width="0.83203125" customWidth="1"/>
  </cols>
  <sheetData>
    <row r="1" spans="1:29" ht="98.25" customHeight="1">
      <c r="A1" s="80" t="s">
        <v>118</v>
      </c>
      <c r="B1" s="80"/>
      <c r="C1" s="80"/>
      <c r="D1" s="80"/>
      <c r="E1" s="80"/>
      <c r="F1" s="80"/>
      <c r="G1" s="80"/>
      <c r="H1" s="80"/>
    </row>
    <row r="3" spans="1:29" ht="19" thickBot="1">
      <c r="A3" s="1" t="s">
        <v>0</v>
      </c>
      <c r="B3" s="2"/>
      <c r="C3" s="2"/>
      <c r="D3" s="2"/>
      <c r="E3" s="2"/>
      <c r="F3" s="2"/>
      <c r="G3" s="2"/>
      <c r="H3" s="2"/>
      <c r="AC3">
        <v>0</v>
      </c>
    </row>
    <row r="4" spans="1:29" ht="16" thickBot="1">
      <c r="B4" s="3" t="s">
        <v>58</v>
      </c>
      <c r="C4" s="31" t="s">
        <v>119</v>
      </c>
      <c r="D4" s="31" t="s">
        <v>119</v>
      </c>
      <c r="E4" s="31" t="s">
        <v>119</v>
      </c>
      <c r="F4" s="31" t="s">
        <v>119</v>
      </c>
      <c r="G4" s="31" t="s">
        <v>119</v>
      </c>
      <c r="H4" s="31" t="s">
        <v>119</v>
      </c>
      <c r="AC4">
        <v>1</v>
      </c>
    </row>
    <row r="5" spans="1:29" ht="29.25" customHeight="1" thickBot="1">
      <c r="A5" s="3" t="s">
        <v>1</v>
      </c>
      <c r="B5" s="81" t="s">
        <v>2</v>
      </c>
      <c r="C5" s="83" t="s">
        <v>3</v>
      </c>
      <c r="D5" s="83" t="s">
        <v>3</v>
      </c>
      <c r="E5" s="83" t="s">
        <v>3</v>
      </c>
      <c r="F5" s="83" t="s">
        <v>3</v>
      </c>
      <c r="G5" s="83" t="s">
        <v>3</v>
      </c>
      <c r="H5" s="83" t="s">
        <v>3</v>
      </c>
      <c r="AC5">
        <v>2</v>
      </c>
    </row>
    <row r="6" spans="1:29" ht="29.25" customHeight="1" thickBot="1">
      <c r="A6" s="79" t="s">
        <v>117</v>
      </c>
      <c r="B6" s="82"/>
      <c r="C6" s="84"/>
      <c r="D6" s="84"/>
      <c r="E6" s="84"/>
      <c r="F6" s="84"/>
      <c r="G6" s="84"/>
      <c r="H6" s="84"/>
    </row>
    <row r="7" spans="1:29" ht="36" customHeight="1" thickBot="1">
      <c r="A7" s="6" t="s">
        <v>4</v>
      </c>
      <c r="B7" s="6" t="s">
        <v>5</v>
      </c>
      <c r="C7" s="8"/>
      <c r="D7" s="8"/>
      <c r="E7" s="8"/>
      <c r="F7" s="8"/>
      <c r="G7" s="8"/>
      <c r="H7" s="8"/>
      <c r="AC7" s="7" t="s">
        <v>6</v>
      </c>
    </row>
    <row r="8" spans="1:29" ht="33" customHeight="1" thickBot="1">
      <c r="A8" s="6" t="s">
        <v>7</v>
      </c>
      <c r="B8" s="7" t="s">
        <v>5</v>
      </c>
      <c r="C8" s="8"/>
      <c r="D8" s="8"/>
      <c r="E8" s="8"/>
      <c r="F8" s="8"/>
      <c r="G8" s="8"/>
      <c r="H8" s="8"/>
      <c r="AC8" s="7" t="s">
        <v>8</v>
      </c>
    </row>
    <row r="9" spans="1:29" ht="30" customHeight="1" thickBot="1">
      <c r="A9" s="5" t="s">
        <v>9</v>
      </c>
      <c r="B9" s="27"/>
      <c r="C9" s="28"/>
      <c r="D9" s="28"/>
      <c r="E9" s="30"/>
      <c r="F9" s="30"/>
      <c r="G9" s="30"/>
      <c r="H9" s="30"/>
      <c r="AC9" s="9"/>
    </row>
    <row r="10" spans="1:29" ht="39" customHeight="1" thickBot="1">
      <c r="A10" s="6" t="s">
        <v>10</v>
      </c>
      <c r="B10" s="20" t="s">
        <v>11</v>
      </c>
      <c r="C10" s="23"/>
      <c r="D10" s="23"/>
      <c r="E10" s="23"/>
      <c r="F10" s="23"/>
      <c r="G10" s="23"/>
      <c r="H10" s="23"/>
      <c r="AC10" s="7" t="s">
        <v>12</v>
      </c>
    </row>
    <row r="11" spans="1:29" ht="33.75" customHeight="1" thickBot="1">
      <c r="A11" s="6" t="s">
        <v>13</v>
      </c>
      <c r="B11" s="10" t="s">
        <v>11</v>
      </c>
      <c r="C11" s="24"/>
      <c r="D11" s="24"/>
      <c r="E11" s="24"/>
      <c r="F11" s="24"/>
      <c r="G11" s="24"/>
      <c r="H11" s="24"/>
      <c r="AC11" s="7" t="s">
        <v>14</v>
      </c>
    </row>
    <row r="12" spans="1:29" ht="33.75" customHeight="1" thickBot="1">
      <c r="A12" s="6" t="s">
        <v>15</v>
      </c>
      <c r="B12" s="7" t="s">
        <v>5</v>
      </c>
      <c r="C12" s="8"/>
      <c r="D12" s="8"/>
      <c r="E12" s="8"/>
      <c r="F12" s="8"/>
      <c r="G12" s="8"/>
      <c r="H12" s="8"/>
      <c r="AC12" s="7" t="s">
        <v>16</v>
      </c>
    </row>
    <row r="13" spans="1:29" ht="33.75" customHeight="1" thickBot="1">
      <c r="A13" s="6" t="s">
        <v>17</v>
      </c>
      <c r="B13" s="7" t="s">
        <v>18</v>
      </c>
      <c r="C13" s="8"/>
      <c r="D13" s="8"/>
      <c r="E13" s="8"/>
      <c r="F13" s="8"/>
      <c r="G13" s="8"/>
      <c r="H13" s="8"/>
      <c r="AC13" s="7" t="s">
        <v>19</v>
      </c>
    </row>
    <row r="14" spans="1:29" ht="33.75" customHeight="1" thickBot="1">
      <c r="A14" s="6" t="s">
        <v>20</v>
      </c>
      <c r="B14" s="7" t="s">
        <v>21</v>
      </c>
      <c r="C14" s="8"/>
      <c r="D14" s="8"/>
      <c r="E14" s="8"/>
      <c r="F14" s="8"/>
      <c r="G14" s="8"/>
      <c r="H14" s="8"/>
      <c r="AC14" s="7" t="s">
        <v>22</v>
      </c>
    </row>
    <row r="15" spans="1:29" ht="33.75" customHeight="1" thickBot="1">
      <c r="A15" s="6" t="s">
        <v>23</v>
      </c>
      <c r="B15" s="10" t="s">
        <v>11</v>
      </c>
      <c r="C15" s="25"/>
      <c r="D15" s="25"/>
      <c r="E15" s="25"/>
      <c r="F15" s="25"/>
      <c r="G15" s="25"/>
      <c r="H15" s="25"/>
      <c r="AC15" s="7" t="s">
        <v>24</v>
      </c>
    </row>
    <row r="16" spans="1:29" ht="33.75" customHeight="1" thickBot="1">
      <c r="A16" s="6" t="s">
        <v>25</v>
      </c>
      <c r="B16" s="10" t="s">
        <v>11</v>
      </c>
      <c r="C16" s="26"/>
      <c r="D16" s="26"/>
      <c r="E16" s="26"/>
      <c r="F16" s="26"/>
      <c r="G16" s="26"/>
      <c r="H16" s="26"/>
      <c r="AC16" s="7" t="s">
        <v>26</v>
      </c>
    </row>
    <row r="17" spans="1:29" ht="33.75" customHeight="1" thickBot="1">
      <c r="A17" s="6" t="s">
        <v>27</v>
      </c>
      <c r="B17" s="7" t="s">
        <v>5</v>
      </c>
      <c r="C17" s="8"/>
      <c r="D17" s="8"/>
      <c r="E17" s="8"/>
      <c r="F17" s="8"/>
      <c r="G17" s="8"/>
      <c r="H17" s="8"/>
      <c r="AC17" s="7" t="s">
        <v>28</v>
      </c>
    </row>
    <row r="18" spans="1:29" ht="33.75" customHeight="1" thickBot="1">
      <c r="A18" s="6" t="s">
        <v>29</v>
      </c>
      <c r="B18" s="7" t="s">
        <v>18</v>
      </c>
      <c r="C18" s="8"/>
      <c r="D18" s="8"/>
      <c r="E18" s="8"/>
      <c r="F18" s="8"/>
      <c r="G18" s="8"/>
      <c r="H18" s="8"/>
      <c r="AC18" s="7" t="s">
        <v>30</v>
      </c>
    </row>
    <row r="19" spans="1:29" ht="33.75" customHeight="1" thickBot="1">
      <c r="A19" s="6" t="s">
        <v>31</v>
      </c>
      <c r="B19" s="7" t="s">
        <v>21</v>
      </c>
      <c r="C19" s="19"/>
      <c r="D19" s="19"/>
      <c r="E19" s="11"/>
      <c r="F19" s="19"/>
      <c r="G19" s="11"/>
      <c r="H19" s="11"/>
      <c r="AC19" s="7" t="s">
        <v>32</v>
      </c>
    </row>
    <row r="20" spans="1:29" ht="36.75" customHeight="1" thickBot="1">
      <c r="A20" s="5" t="s">
        <v>33</v>
      </c>
      <c r="B20" s="21"/>
      <c r="C20" s="29"/>
      <c r="D20" s="29"/>
      <c r="E20" s="30"/>
      <c r="F20" s="30"/>
      <c r="G20" s="30"/>
      <c r="H20" s="30"/>
      <c r="AC20" s="9"/>
    </row>
    <row r="21" spans="1:29" ht="36.75" customHeight="1" thickBot="1">
      <c r="A21" s="6" t="s">
        <v>34</v>
      </c>
      <c r="B21" s="6" t="s">
        <v>5</v>
      </c>
      <c r="C21" s="8"/>
      <c r="D21" s="8"/>
      <c r="E21" s="8"/>
      <c r="F21" s="8"/>
      <c r="G21" s="8"/>
      <c r="H21" s="8"/>
      <c r="AC21" s="7" t="s">
        <v>35</v>
      </c>
    </row>
    <row r="22" spans="1:29" ht="35.25" customHeight="1" thickBot="1">
      <c r="A22" s="6" t="s">
        <v>36</v>
      </c>
      <c r="B22" s="7" t="s">
        <v>18</v>
      </c>
      <c r="C22" s="8"/>
      <c r="D22" s="8"/>
      <c r="E22" s="8"/>
      <c r="F22" s="8"/>
      <c r="G22" s="8"/>
      <c r="H22" s="8"/>
      <c r="AC22" s="7" t="s">
        <v>37</v>
      </c>
    </row>
    <row r="23" spans="1:29" ht="35.25" customHeight="1" thickBot="1">
      <c r="A23" s="6" t="s">
        <v>38</v>
      </c>
      <c r="B23" s="7" t="s">
        <v>21</v>
      </c>
      <c r="C23" s="8"/>
      <c r="D23" s="8"/>
      <c r="E23" s="8"/>
      <c r="F23" s="8"/>
      <c r="G23" s="8"/>
      <c r="H23" s="8"/>
      <c r="AC23" s="7" t="s">
        <v>39</v>
      </c>
    </row>
    <row r="24" spans="1:29" ht="35.25" customHeight="1" thickBot="1">
      <c r="A24" s="6" t="s">
        <v>40</v>
      </c>
      <c r="B24" s="7" t="s">
        <v>41</v>
      </c>
      <c r="C24" s="8"/>
      <c r="D24" s="8"/>
      <c r="E24" s="8"/>
      <c r="F24" s="8"/>
      <c r="G24" s="8"/>
      <c r="H24" s="8"/>
      <c r="AC24" s="7" t="s">
        <v>42</v>
      </c>
    </row>
    <row r="25" spans="1:29" ht="35.25" customHeight="1" thickBot="1"/>
    <row r="26" spans="1:29" ht="16" thickBot="1">
      <c r="A26" s="3" t="s">
        <v>43</v>
      </c>
      <c r="B26" s="3"/>
      <c r="C26" s="22" t="str">
        <f>C4</f>
        <v>Date</v>
      </c>
      <c r="D26" s="22" t="str">
        <f t="shared" ref="D26:H26" si="0">D4</f>
        <v>Date</v>
      </c>
      <c r="E26" s="22" t="str">
        <f t="shared" si="0"/>
        <v>Date</v>
      </c>
      <c r="F26" s="22" t="str">
        <f t="shared" si="0"/>
        <v>Date</v>
      </c>
      <c r="G26" s="22" t="str">
        <f t="shared" si="0"/>
        <v>Date</v>
      </c>
      <c r="H26" s="22" t="str">
        <f t="shared" si="0"/>
        <v>Date</v>
      </c>
    </row>
    <row r="27" spans="1:29" ht="36" customHeight="1" thickBot="1">
      <c r="A27" s="18" t="s">
        <v>44</v>
      </c>
      <c r="B27" s="16" t="s">
        <v>45</v>
      </c>
      <c r="C27" s="16" t="s">
        <v>46</v>
      </c>
      <c r="D27" s="16" t="s">
        <v>46</v>
      </c>
      <c r="E27" s="16" t="s">
        <v>46</v>
      </c>
      <c r="F27" s="16" t="s">
        <v>46</v>
      </c>
      <c r="G27" s="16" t="s">
        <v>46</v>
      </c>
      <c r="H27" s="16" t="s">
        <v>46</v>
      </c>
      <c r="I27" s="17"/>
      <c r="J27" s="17"/>
      <c r="AC27" s="12" t="s">
        <v>49</v>
      </c>
    </row>
    <row r="28" spans="1:29" ht="16" thickBot="1">
      <c r="A28" s="6" t="s">
        <v>50</v>
      </c>
      <c r="B28" s="7" t="s">
        <v>51</v>
      </c>
      <c r="C28" s="13">
        <v>4</v>
      </c>
      <c r="D28" s="13">
        <v>4</v>
      </c>
      <c r="E28" s="13">
        <v>4</v>
      </c>
      <c r="F28" s="13">
        <v>4</v>
      </c>
      <c r="G28" s="13">
        <v>4</v>
      </c>
      <c r="H28" s="13">
        <v>4</v>
      </c>
      <c r="AC28" s="15">
        <v>0.7</v>
      </c>
    </row>
    <row r="29" spans="1:29" ht="16" thickBot="1">
      <c r="A29" s="6" t="s">
        <v>52</v>
      </c>
      <c r="B29" s="7" t="s">
        <v>53</v>
      </c>
      <c r="C29" s="13">
        <v>20</v>
      </c>
      <c r="D29" s="13">
        <v>20</v>
      </c>
      <c r="E29" s="13">
        <v>20</v>
      </c>
      <c r="F29" s="13">
        <v>20</v>
      </c>
      <c r="G29" s="13">
        <v>20</v>
      </c>
      <c r="H29" s="13">
        <v>20</v>
      </c>
      <c r="AC29" s="15">
        <v>0.7</v>
      </c>
    </row>
    <row r="30" spans="1:29" ht="16" thickBot="1">
      <c r="A30" s="6" t="s">
        <v>54</v>
      </c>
      <c r="B30" s="7" t="s">
        <v>55</v>
      </c>
      <c r="C30" s="13">
        <v>8</v>
      </c>
      <c r="D30" s="13">
        <v>8</v>
      </c>
      <c r="E30" s="13">
        <v>8</v>
      </c>
      <c r="F30" s="13">
        <v>8</v>
      </c>
      <c r="G30" s="13">
        <v>8</v>
      </c>
      <c r="H30" s="13">
        <v>8</v>
      </c>
      <c r="AC30" s="15">
        <v>0.7</v>
      </c>
    </row>
    <row r="31" spans="1:29" ht="31" thickBot="1">
      <c r="A31" s="6" t="s">
        <v>56</v>
      </c>
      <c r="B31" s="7" t="s">
        <v>57</v>
      </c>
      <c r="C31" s="13">
        <f>SUM(C28:C30)</f>
        <v>32</v>
      </c>
      <c r="D31" s="13">
        <f t="shared" ref="D31:H31" si="1">SUM(D28:D30)</f>
        <v>32</v>
      </c>
      <c r="E31" s="13">
        <f t="shared" si="1"/>
        <v>32</v>
      </c>
      <c r="F31" s="13">
        <f t="shared" ref="F31:G31" si="2">SUM(F28:F30)</f>
        <v>32</v>
      </c>
      <c r="G31" s="13">
        <f t="shared" si="2"/>
        <v>32</v>
      </c>
      <c r="H31" s="13">
        <f t="shared" si="1"/>
        <v>32</v>
      </c>
      <c r="AC31" s="15">
        <v>0.7</v>
      </c>
    </row>
    <row r="32" spans="1:29" ht="16" thickBot="1"/>
    <row r="33" spans="1:8" ht="31" thickBot="1">
      <c r="A33" s="3" t="s">
        <v>44</v>
      </c>
      <c r="B33" s="4" t="s">
        <v>45</v>
      </c>
      <c r="C33" s="4" t="s">
        <v>47</v>
      </c>
      <c r="D33" s="4" t="s">
        <v>47</v>
      </c>
      <c r="E33" s="4" t="s">
        <v>47</v>
      </c>
      <c r="F33" s="4" t="s">
        <v>47</v>
      </c>
      <c r="G33" s="4" t="s">
        <v>47</v>
      </c>
      <c r="H33" s="4" t="s">
        <v>47</v>
      </c>
    </row>
    <row r="34" spans="1:8" ht="16" thickBot="1">
      <c r="A34" s="6" t="s">
        <v>50</v>
      </c>
      <c r="B34" s="7" t="s">
        <v>51</v>
      </c>
      <c r="C34" s="13">
        <f>SUM(C7:C8)</f>
        <v>0</v>
      </c>
      <c r="D34" s="13">
        <f>SUM(D7:D8)</f>
        <v>0</v>
      </c>
      <c r="E34" s="13">
        <f>SUM(E7:E8)</f>
        <v>0</v>
      </c>
      <c r="F34" s="13">
        <f t="shared" ref="F34:G34" si="3">SUM(F7:F8)</f>
        <v>0</v>
      </c>
      <c r="G34" s="13">
        <f t="shared" si="3"/>
        <v>0</v>
      </c>
      <c r="H34" s="13">
        <f>SUM(H7:H8)</f>
        <v>0</v>
      </c>
    </row>
    <row r="35" spans="1:8" ht="16" thickBot="1">
      <c r="A35" s="6" t="s">
        <v>52</v>
      </c>
      <c r="B35" s="7" t="s">
        <v>53</v>
      </c>
      <c r="C35" s="13">
        <f>SUM(C10:C19)</f>
        <v>0</v>
      </c>
      <c r="D35" s="13">
        <f>SUM(D10:D19)</f>
        <v>0</v>
      </c>
      <c r="E35" s="13">
        <f>SUM(E10:E19)</f>
        <v>0</v>
      </c>
      <c r="F35" s="13">
        <f t="shared" ref="F35:G35" si="4">SUM(F10:F19)</f>
        <v>0</v>
      </c>
      <c r="G35" s="13">
        <f t="shared" si="4"/>
        <v>0</v>
      </c>
      <c r="H35" s="13">
        <f>SUM(H10:H19)</f>
        <v>0</v>
      </c>
    </row>
    <row r="36" spans="1:8" ht="16" thickBot="1">
      <c r="A36" s="6" t="s">
        <v>54</v>
      </c>
      <c r="B36" s="7" t="s">
        <v>55</v>
      </c>
      <c r="C36" s="13">
        <f>SUM(C21:C24)</f>
        <v>0</v>
      </c>
      <c r="D36" s="13">
        <f>SUM(D21:D24)</f>
        <v>0</v>
      </c>
      <c r="E36" s="13">
        <f>SUM(E21:E24)</f>
        <v>0</v>
      </c>
      <c r="F36" s="13">
        <f t="shared" ref="F36:G36" si="5">SUM(F21:F24)</f>
        <v>0</v>
      </c>
      <c r="G36" s="13">
        <f t="shared" si="5"/>
        <v>0</v>
      </c>
      <c r="H36" s="13">
        <f>SUM(H21:H24)</f>
        <v>0</v>
      </c>
    </row>
    <row r="37" spans="1:8" ht="31" thickBot="1">
      <c r="A37" s="6" t="s">
        <v>56</v>
      </c>
      <c r="B37" s="7" t="s">
        <v>57</v>
      </c>
      <c r="C37" s="13">
        <f>SUM(C34:C36)</f>
        <v>0</v>
      </c>
      <c r="D37" s="13">
        <f t="shared" ref="D37:E37" si="6">SUM(D34:D36)</f>
        <v>0</v>
      </c>
      <c r="E37" s="13">
        <f t="shared" si="6"/>
        <v>0</v>
      </c>
      <c r="F37" s="13">
        <f t="shared" ref="F37:G37" si="7">SUM(F34:F36)</f>
        <v>0</v>
      </c>
      <c r="G37" s="13">
        <f t="shared" si="7"/>
        <v>0</v>
      </c>
      <c r="H37" s="13">
        <f>SUM(H34:H36)</f>
        <v>0</v>
      </c>
    </row>
    <row r="38" spans="1:8" ht="16" thickBot="1"/>
    <row r="39" spans="1:8" ht="16" thickBot="1">
      <c r="A39" s="3" t="s">
        <v>44</v>
      </c>
      <c r="B39" s="4" t="s">
        <v>45</v>
      </c>
      <c r="C39" s="4" t="s">
        <v>48</v>
      </c>
      <c r="D39" s="4" t="s">
        <v>48</v>
      </c>
      <c r="E39" s="4" t="s">
        <v>48</v>
      </c>
      <c r="F39" s="4" t="s">
        <v>48</v>
      </c>
      <c r="G39" s="4" t="s">
        <v>48</v>
      </c>
      <c r="H39" s="4" t="s">
        <v>48</v>
      </c>
    </row>
    <row r="40" spans="1:8" ht="16" thickBot="1">
      <c r="A40" s="6" t="s">
        <v>50</v>
      </c>
      <c r="B40" s="7" t="s">
        <v>51</v>
      </c>
      <c r="C40" s="14">
        <f>C34/C28</f>
        <v>0</v>
      </c>
      <c r="D40" s="14">
        <f t="shared" ref="D40:H40" si="8">D34/D28</f>
        <v>0</v>
      </c>
      <c r="E40" s="14">
        <f t="shared" ref="E40:G40" si="9">E34/E28</f>
        <v>0</v>
      </c>
      <c r="F40" s="14">
        <f t="shared" si="9"/>
        <v>0</v>
      </c>
      <c r="G40" s="14">
        <f t="shared" si="9"/>
        <v>0</v>
      </c>
      <c r="H40" s="14">
        <f t="shared" si="8"/>
        <v>0</v>
      </c>
    </row>
    <row r="41" spans="1:8" ht="16" thickBot="1">
      <c r="A41" s="6" t="s">
        <v>52</v>
      </c>
      <c r="B41" s="7" t="s">
        <v>53</v>
      </c>
      <c r="C41" s="14">
        <f>C35/C29</f>
        <v>0</v>
      </c>
      <c r="D41" s="14">
        <f t="shared" ref="D41:H41" si="10">D35/D29</f>
        <v>0</v>
      </c>
      <c r="E41" s="14">
        <f t="shared" ref="E41:G41" si="11">E35/E29</f>
        <v>0</v>
      </c>
      <c r="F41" s="14">
        <f t="shared" si="11"/>
        <v>0</v>
      </c>
      <c r="G41" s="14">
        <f t="shared" si="11"/>
        <v>0</v>
      </c>
      <c r="H41" s="14">
        <f t="shared" si="10"/>
        <v>0</v>
      </c>
    </row>
    <row r="42" spans="1:8" ht="16" thickBot="1">
      <c r="A42" s="6" t="s">
        <v>54</v>
      </c>
      <c r="B42" s="7" t="s">
        <v>55</v>
      </c>
      <c r="C42" s="14">
        <f>C36/C30</f>
        <v>0</v>
      </c>
      <c r="D42" s="14">
        <f t="shared" ref="D42:H42" si="12">D36/D30</f>
        <v>0</v>
      </c>
      <c r="E42" s="14">
        <f t="shared" ref="E42:G42" si="13">E36/E30</f>
        <v>0</v>
      </c>
      <c r="F42" s="14">
        <f t="shared" si="13"/>
        <v>0</v>
      </c>
      <c r="G42" s="14">
        <f t="shared" si="13"/>
        <v>0</v>
      </c>
      <c r="H42" s="14">
        <f t="shared" si="12"/>
        <v>0</v>
      </c>
    </row>
    <row r="43" spans="1:8" ht="31" thickBot="1">
      <c r="A43" s="6" t="s">
        <v>56</v>
      </c>
      <c r="B43" s="7" t="s">
        <v>57</v>
      </c>
      <c r="C43" s="14">
        <f>C37/C31</f>
        <v>0</v>
      </c>
      <c r="D43" s="14">
        <f t="shared" ref="D43:H43" si="14">D37/D31</f>
        <v>0</v>
      </c>
      <c r="E43" s="14">
        <f t="shared" ref="E43:G43" si="15">E37/E31</f>
        <v>0</v>
      </c>
      <c r="F43" s="14">
        <f t="shared" si="15"/>
        <v>0</v>
      </c>
      <c r="G43" s="14">
        <f t="shared" si="15"/>
        <v>0</v>
      </c>
      <c r="H43" s="14">
        <f t="shared" si="14"/>
        <v>0</v>
      </c>
    </row>
  </sheetData>
  <sheetProtection algorithmName="SHA-512" hashValue="lAHDgW1NSDqgQwxcTYLCmYzqS4iT4RUkaZ6M4O8zP7MNf9puXgDg/GsCoit2hxoUcJXwOmIOhrTv2LdznFgR+g==" saltValue="dhFFXQ26HlgCc7rLZEfi8Q==" spinCount="100000" sheet="1"/>
  <mergeCells count="8">
    <mergeCell ref="A1:H1"/>
    <mergeCell ref="B5:B6"/>
    <mergeCell ref="C5:C6"/>
    <mergeCell ref="D5:D6"/>
    <mergeCell ref="E5:E6"/>
    <mergeCell ref="F5:F6"/>
    <mergeCell ref="G5:G6"/>
    <mergeCell ref="H5:H6"/>
  </mergeCells>
  <phoneticPr fontId="7" type="noConversion"/>
  <dataValidations count="1">
    <dataValidation type="list" allowBlank="1" showInputMessage="1" showErrorMessage="1" sqref="C17:H19 C12:H14 C7:H8 C21:H24" xr:uid="{975B9730-3346-418B-8B8A-5943FD7621BE}">
      <formula1>$AC$3:$AC$5</formula1>
    </dataValidation>
  </dataValidations>
  <pageMargins left="0.75" right="0.5" top="0.5" bottom="0.5" header="0.3" footer="0.3"/>
  <pageSetup scale="61" orientation="portrait" r:id="rId1"/>
  <headerFooter>
    <oddFooter>&amp;LFW-TFI Scoring Template v0.3c
3/10/2022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23D18-46CF-4FBB-A30A-AAB64E06D4EC}">
  <sheetPr>
    <pageSetUpPr fitToPage="1"/>
  </sheetPr>
  <dimension ref="A1:AA29"/>
  <sheetViews>
    <sheetView zoomScaleNormal="100" workbookViewId="0">
      <pane ySplit="1" topLeftCell="A19" activePane="bottomLeft" state="frozen"/>
      <selection pane="bottomLeft" activeCell="A34" sqref="A34"/>
    </sheetView>
  </sheetViews>
  <sheetFormatPr baseColWidth="10" defaultColWidth="8.83203125" defaultRowHeight="15"/>
  <cols>
    <col min="1" max="1" width="40.1640625" customWidth="1"/>
    <col min="2" max="2" width="29.5" customWidth="1"/>
    <col min="3" max="4" width="12" customWidth="1"/>
    <col min="5" max="5" width="12.33203125" customWidth="1"/>
    <col min="20" max="20" width="9.5" customWidth="1"/>
    <col min="21" max="21" width="10.1640625" customWidth="1"/>
    <col min="23" max="23" width="10.1640625" customWidth="1"/>
    <col min="26" max="28" width="12.83203125" customWidth="1"/>
  </cols>
  <sheetData>
    <row r="1" spans="1:27" ht="24" thickBot="1">
      <c r="A1" s="1" t="s">
        <v>0</v>
      </c>
      <c r="B1" s="2"/>
      <c r="C1" s="2"/>
      <c r="E1" s="1" t="s">
        <v>115</v>
      </c>
      <c r="F1" s="85" t="str">
        <f>IF([1]Walkthrough!B4="","",[1]Walkthrough!B4)</f>
        <v/>
      </c>
      <c r="G1" s="85"/>
      <c r="H1" s="85"/>
      <c r="I1" s="85"/>
      <c r="J1" s="85"/>
      <c r="K1" s="85"/>
      <c r="M1" s="1" t="s">
        <v>116</v>
      </c>
      <c r="N1" s="86"/>
      <c r="O1" s="86"/>
    </row>
    <row r="2" spans="1:27" ht="16" thickBot="1">
      <c r="AA2">
        <v>0</v>
      </c>
    </row>
    <row r="3" spans="1:27" ht="31" thickBot="1">
      <c r="A3" s="3" t="s">
        <v>1</v>
      </c>
      <c r="B3" s="4" t="s">
        <v>2</v>
      </c>
      <c r="C3" s="4" t="s">
        <v>3</v>
      </c>
      <c r="AA3">
        <v>1</v>
      </c>
    </row>
    <row r="4" spans="1:27" ht="16" thickBot="1">
      <c r="A4" s="5" t="s">
        <v>117</v>
      </c>
      <c r="B4" s="73"/>
      <c r="C4" s="74"/>
      <c r="AA4">
        <v>2</v>
      </c>
    </row>
    <row r="5" spans="1:27" ht="32.25" customHeight="1" thickBot="1">
      <c r="A5" s="6" t="s">
        <v>4</v>
      </c>
      <c r="B5" s="7" t="s">
        <v>5</v>
      </c>
      <c r="C5" s="8"/>
      <c r="AA5" s="7" t="s">
        <v>6</v>
      </c>
    </row>
    <row r="6" spans="1:27" ht="31" thickBot="1">
      <c r="A6" s="6" t="s">
        <v>7</v>
      </c>
      <c r="B6" s="7" t="s">
        <v>5</v>
      </c>
      <c r="C6" s="8"/>
      <c r="AA6" s="7" t="s">
        <v>8</v>
      </c>
    </row>
    <row r="7" spans="1:27" ht="16" thickBot="1">
      <c r="A7" s="5" t="s">
        <v>9</v>
      </c>
      <c r="B7" s="73"/>
      <c r="C7" s="74"/>
      <c r="AA7" s="9"/>
    </row>
    <row r="8" spans="1:27" ht="31" thickBot="1">
      <c r="A8" s="6" t="s">
        <v>10</v>
      </c>
      <c r="B8" s="10" t="s">
        <v>11</v>
      </c>
      <c r="C8" s="23" t="str">
        <f>IF(ISERROR(COUNTA(Walkthrough!B27:B36)/COUNTA(Walkthrough!B27:B36)),"",IF(Walkthrough!$B$37&gt;=0.9,2,IF(Walkthrough!$B$37&gt;=0.8,1,0)))</f>
        <v/>
      </c>
      <c r="AA8" s="7" t="s">
        <v>12</v>
      </c>
    </row>
    <row r="9" spans="1:27" ht="31" thickBot="1">
      <c r="A9" s="6" t="s">
        <v>13</v>
      </c>
      <c r="B9" s="10" t="s">
        <v>11</v>
      </c>
      <c r="C9" s="75" t="str">
        <f>IF(ISERROR(COUNTA(Walkthrough!G27:G36)/COUNTA(Walkthrough!G27:G36)),"",IF(COUNTIF(Walkthrough!$F$45:$F$47,"X")&lt;&gt;1,"Selection Error",IF(AND(Walkthrough!$F$45="x",Walkthrough!$G$37&gt;=0.7),2,IF($F$47="X",0,IF(Walkthrough!$G$38&gt;=0.7,1,0)))))</f>
        <v/>
      </c>
      <c r="AA9" s="7" t="s">
        <v>14</v>
      </c>
    </row>
    <row r="10" spans="1:27" ht="31" thickBot="1">
      <c r="A10" s="6" t="s">
        <v>15</v>
      </c>
      <c r="B10" s="7" t="s">
        <v>5</v>
      </c>
      <c r="C10" s="8"/>
      <c r="AA10" s="7" t="s">
        <v>16</v>
      </c>
    </row>
    <row r="11" spans="1:27" ht="31" thickBot="1">
      <c r="A11" s="6" t="s">
        <v>17</v>
      </c>
      <c r="B11" s="7" t="s">
        <v>18</v>
      </c>
      <c r="C11" s="8"/>
      <c r="AA11" s="7" t="s">
        <v>19</v>
      </c>
    </row>
    <row r="12" spans="1:27" ht="37.5" customHeight="1" thickBot="1">
      <c r="A12" s="6" t="s">
        <v>20</v>
      </c>
      <c r="B12" s="7" t="s">
        <v>21</v>
      </c>
      <c r="C12" s="8"/>
      <c r="AA12" s="7" t="s">
        <v>22</v>
      </c>
    </row>
    <row r="13" spans="1:27" ht="46" thickBot="1">
      <c r="A13" s="6" t="s">
        <v>23</v>
      </c>
      <c r="B13" s="10" t="s">
        <v>11</v>
      </c>
      <c r="C13" s="75" t="str">
        <f>IF(ISERROR(OR(COUNTA(Walkthrough!C27:C36)/COUNTA(Walkthrough!C27:C36),COUNTA(Walkthrough!H27:H36)/COUNTA(Walkthrough!H27:H36))),"",IF(Walkthrough!A44="","Selection Error",IF(Walkthrough!A44="no",0,IF(AND(Walkthrough!A44="yes",Walkthrough!C37&gt;=0.9,Walkthrough!H37&gt;=0.5),2,IF(AND(Walkthrough!A44="yes",OR(Walkthrough!C37&gt;=0.9,Walkthrough!H37&gt;=0.5)),1,0)))))</f>
        <v/>
      </c>
      <c r="AA13" s="7" t="s">
        <v>24</v>
      </c>
    </row>
    <row r="14" spans="1:27" ht="46" thickBot="1">
      <c r="A14" s="6" t="s">
        <v>25</v>
      </c>
      <c r="B14" s="10" t="s">
        <v>11</v>
      </c>
      <c r="C14" s="76" t="str">
        <f>IF(ISERROR(COUNTA(Walkthrough!D27:D36)/COUNTA(Walkthrough!D27:D36)),"",IF(COUNTIF(Walkthrough!A46:A49,"X")&lt;&gt;1,"Selection Error",IF(Walkthrough!A48="x",0,IF(Walkthrough!A47="x",1,IF(AND(Walkthrough!A46="x",Walkthrough!D37&gt;=0.5),2,1)))))</f>
        <v/>
      </c>
      <c r="AA14" s="7" t="s">
        <v>26</v>
      </c>
    </row>
    <row r="15" spans="1:27" ht="36" customHeight="1" thickBot="1">
      <c r="A15" s="6" t="s">
        <v>27</v>
      </c>
      <c r="B15" s="7" t="s">
        <v>5</v>
      </c>
      <c r="C15" s="8"/>
      <c r="AA15" s="7" t="s">
        <v>28</v>
      </c>
    </row>
    <row r="16" spans="1:27" ht="37.5" customHeight="1" thickBot="1">
      <c r="A16" s="6" t="s">
        <v>29</v>
      </c>
      <c r="B16" s="7" t="s">
        <v>18</v>
      </c>
      <c r="C16" s="8"/>
      <c r="AA16" s="7" t="s">
        <v>30</v>
      </c>
    </row>
    <row r="17" spans="1:27" ht="40.5" customHeight="1" thickBot="1">
      <c r="A17" s="6" t="s">
        <v>31</v>
      </c>
      <c r="B17" s="7" t="s">
        <v>21</v>
      </c>
      <c r="C17" s="11"/>
      <c r="AA17" s="7" t="s">
        <v>32</v>
      </c>
    </row>
    <row r="18" spans="1:27" ht="16" thickBot="1">
      <c r="A18" s="5" t="s">
        <v>33</v>
      </c>
      <c r="B18" s="73"/>
      <c r="C18" s="74"/>
      <c r="AA18" s="9"/>
    </row>
    <row r="19" spans="1:27" ht="31" thickBot="1">
      <c r="A19" s="6" t="s">
        <v>34</v>
      </c>
      <c r="B19" s="7" t="s">
        <v>5</v>
      </c>
      <c r="C19" s="8"/>
      <c r="AA19" s="7" t="s">
        <v>35</v>
      </c>
    </row>
    <row r="20" spans="1:27" ht="34.5" customHeight="1" thickBot="1">
      <c r="A20" s="6" t="s">
        <v>36</v>
      </c>
      <c r="B20" s="7" t="s">
        <v>18</v>
      </c>
      <c r="C20" s="8"/>
      <c r="AA20" s="7" t="s">
        <v>37</v>
      </c>
    </row>
    <row r="21" spans="1:27" ht="16" thickBot="1">
      <c r="A21" s="6" t="s">
        <v>38</v>
      </c>
      <c r="B21" s="7" t="s">
        <v>21</v>
      </c>
      <c r="C21" s="8"/>
      <c r="AA21" s="7" t="s">
        <v>39</v>
      </c>
    </row>
    <row r="22" spans="1:27" ht="31" thickBot="1">
      <c r="A22" s="6" t="s">
        <v>40</v>
      </c>
      <c r="B22" s="7" t="s">
        <v>41</v>
      </c>
      <c r="C22" s="8"/>
      <c r="AA22" s="7" t="s">
        <v>42</v>
      </c>
    </row>
    <row r="23" spans="1:27" ht="16" thickBot="1"/>
    <row r="24" spans="1:27" ht="16" thickBot="1">
      <c r="A24" s="87" t="s">
        <v>43</v>
      </c>
      <c r="B24" s="88"/>
      <c r="C24" s="88"/>
      <c r="D24" s="88"/>
      <c r="E24" s="89"/>
      <c r="G24" s="77"/>
      <c r="H24" s="78"/>
    </row>
    <row r="25" spans="1:27" ht="31" thickBot="1">
      <c r="A25" s="3" t="s">
        <v>44</v>
      </c>
      <c r="B25" s="4" t="s">
        <v>45</v>
      </c>
      <c r="C25" s="4" t="s">
        <v>46</v>
      </c>
      <c r="D25" s="4" t="s">
        <v>47</v>
      </c>
      <c r="E25" s="4" t="s">
        <v>48</v>
      </c>
      <c r="AA25" s="12" t="s">
        <v>49</v>
      </c>
    </row>
    <row r="26" spans="1:27" ht="16" thickBot="1">
      <c r="A26" s="6" t="s">
        <v>50</v>
      </c>
      <c r="B26" s="7" t="s">
        <v>51</v>
      </c>
      <c r="C26" s="13">
        <v>4</v>
      </c>
      <c r="D26" s="13">
        <f>SUM(C5:C6)</f>
        <v>0</v>
      </c>
      <c r="E26" s="14">
        <f>D26/C26</f>
        <v>0</v>
      </c>
      <c r="AA26" s="15">
        <v>0.7</v>
      </c>
    </row>
    <row r="27" spans="1:27" ht="16" thickBot="1">
      <c r="A27" s="6" t="s">
        <v>52</v>
      </c>
      <c r="B27" s="7" t="s">
        <v>53</v>
      </c>
      <c r="C27" s="13">
        <v>20</v>
      </c>
      <c r="D27" s="13">
        <f>SUM(C8:C17)</f>
        <v>0</v>
      </c>
      <c r="E27" s="14">
        <f>D27/C27</f>
        <v>0</v>
      </c>
      <c r="AA27" s="15">
        <v>0.7</v>
      </c>
    </row>
    <row r="28" spans="1:27" ht="16" thickBot="1">
      <c r="A28" s="6" t="s">
        <v>54</v>
      </c>
      <c r="B28" s="7" t="s">
        <v>55</v>
      </c>
      <c r="C28" s="13">
        <v>8</v>
      </c>
      <c r="D28" s="13">
        <f>SUM(C19:C22)</f>
        <v>0</v>
      </c>
      <c r="E28" s="14">
        <f>D28/C28</f>
        <v>0</v>
      </c>
      <c r="AA28" s="15">
        <v>0.7</v>
      </c>
    </row>
    <row r="29" spans="1:27" ht="31" thickBot="1">
      <c r="A29" s="6" t="s">
        <v>56</v>
      </c>
      <c r="B29" s="7" t="s">
        <v>57</v>
      </c>
      <c r="C29" s="13">
        <f>SUM(C26:C28)</f>
        <v>32</v>
      </c>
      <c r="D29" s="13">
        <f>SUM(D26:D28)</f>
        <v>0</v>
      </c>
      <c r="E29" s="14">
        <f>D29/C29</f>
        <v>0</v>
      </c>
      <c r="AA29" s="15">
        <v>0.7</v>
      </c>
    </row>
  </sheetData>
  <sheetProtection algorithmName="SHA-512" hashValue="Pn5bzfwesYgIhLu6PknRhPvNUggMx7/wbPFPkC7rRbK9iMPrC9Y0lKIDe5NNaf8G5duZuLpliPEJ0gMlRNT6Lg==" saltValue="H7o8/yPE5tGrY1abWDyjLw==" spinCount="100000" sheet="1" objects="1" scenarios="1"/>
  <mergeCells count="3">
    <mergeCell ref="F1:K1"/>
    <mergeCell ref="N1:O1"/>
    <mergeCell ref="A24:E24"/>
  </mergeCells>
  <dataValidations disablePrompts="1" count="1">
    <dataValidation type="list" allowBlank="1" showInputMessage="1" showErrorMessage="1" sqref="C5:C6 C19:C22 C15:C17 C10:C12" xr:uid="{2659A0AA-B94B-42DA-A355-BCC7AE560E5B}">
      <formula1>$AA$1:$AA$4</formula1>
    </dataValidation>
  </dataValidations>
  <pageMargins left="0.7" right="0.7" top="0.75" bottom="0.75" header="0.3" footer="0.3"/>
  <pageSetup scale="59" orientation="landscape" r:id="rId1"/>
  <headerFooter>
    <oddFooter>&amp;LFW-TFI Scoring Template v0.3c
3/10/2022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22E6-F485-44C1-9BC0-06A0221B1AD1}">
  <sheetPr>
    <pageSetUpPr fitToPage="1"/>
  </sheetPr>
  <dimension ref="A1:AA51"/>
  <sheetViews>
    <sheetView tabSelected="1" zoomScaleNormal="100" workbookViewId="0"/>
  </sheetViews>
  <sheetFormatPr baseColWidth="10" defaultColWidth="8.83203125" defaultRowHeight="15"/>
  <cols>
    <col min="1" max="1" width="14.83203125" customWidth="1"/>
    <col min="2" max="2" width="19.6640625" customWidth="1"/>
    <col min="3" max="4" width="20.1640625" customWidth="1"/>
    <col min="5" max="5" width="2.6640625" customWidth="1"/>
    <col min="6" max="6" width="13.1640625" customWidth="1"/>
    <col min="7" max="8" width="32.6640625" customWidth="1"/>
    <col min="9" max="9" width="20.83203125" customWidth="1"/>
    <col min="10" max="10" width="11.6640625" customWidth="1"/>
    <col min="20" max="20" width="9.6640625" customWidth="1"/>
    <col min="22" max="22" width="9.6640625" customWidth="1"/>
    <col min="25" max="25" width="9.5" customWidth="1"/>
    <col min="26" max="26" width="0.1640625" customWidth="1"/>
    <col min="27" max="27" width="9.5" customWidth="1"/>
  </cols>
  <sheetData>
    <row r="1" spans="1:27" ht="18">
      <c r="A1" s="1" t="s">
        <v>59</v>
      </c>
    </row>
    <row r="2" spans="1:27" ht="16">
      <c r="A2" s="32" t="s">
        <v>60</v>
      </c>
    </row>
    <row r="3" spans="1:27">
      <c r="A3" s="33"/>
    </row>
    <row r="4" spans="1:27">
      <c r="A4" s="34" t="s">
        <v>61</v>
      </c>
      <c r="B4" s="110"/>
      <c r="C4" s="110"/>
      <c r="D4" s="35" t="s">
        <v>62</v>
      </c>
      <c r="E4" s="120"/>
      <c r="F4" s="110"/>
    </row>
    <row r="5" spans="1:27">
      <c r="A5" s="36"/>
      <c r="D5" s="37"/>
    </row>
    <row r="6" spans="1:27">
      <c r="A6" s="34" t="s">
        <v>63</v>
      </c>
      <c r="B6" s="110"/>
      <c r="C6" s="110"/>
      <c r="D6" s="38" t="s">
        <v>64</v>
      </c>
      <c r="E6" s="110"/>
      <c r="F6" s="110"/>
    </row>
    <row r="7" spans="1:27">
      <c r="A7" s="34"/>
      <c r="B7" s="39"/>
      <c r="C7" s="39"/>
      <c r="E7" s="39"/>
      <c r="F7" s="39"/>
    </row>
    <row r="8" spans="1:27">
      <c r="A8" s="34" t="s">
        <v>65</v>
      </c>
      <c r="D8" s="40"/>
    </row>
    <row r="9" spans="1:27">
      <c r="A9" s="34"/>
      <c r="D9" s="34"/>
    </row>
    <row r="10" spans="1:27">
      <c r="A10" s="34" t="s">
        <v>66</v>
      </c>
      <c r="D10" s="41"/>
    </row>
    <row r="11" spans="1:27">
      <c r="A11" s="36"/>
    </row>
    <row r="12" spans="1:27">
      <c r="A12" s="34" t="s">
        <v>67</v>
      </c>
      <c r="D12" s="110"/>
      <c r="E12" s="110"/>
      <c r="F12" s="110"/>
    </row>
    <row r="13" spans="1:27">
      <c r="A13" s="36"/>
    </row>
    <row r="14" spans="1:27">
      <c r="A14" s="34" t="s">
        <v>68</v>
      </c>
    </row>
    <row r="15" spans="1:27" ht="24.75" customHeight="1">
      <c r="A15" s="34">
        <v>1</v>
      </c>
      <c r="B15" s="110"/>
      <c r="C15" s="110"/>
      <c r="D15" s="110"/>
      <c r="E15" s="110"/>
      <c r="F15" s="110"/>
    </row>
    <row r="16" spans="1:27" ht="24.75" customHeight="1">
      <c r="A16" s="34">
        <v>2</v>
      </c>
      <c r="B16" s="109"/>
      <c r="C16" s="109"/>
      <c r="D16" s="109"/>
      <c r="E16" s="109"/>
      <c r="F16" s="109"/>
      <c r="Y16" t="s">
        <v>69</v>
      </c>
      <c r="Z16" s="39" t="s">
        <v>70</v>
      </c>
      <c r="AA16" t="s">
        <v>69</v>
      </c>
    </row>
    <row r="17" spans="1:27" ht="24.75" customHeight="1">
      <c r="A17" s="34">
        <v>3</v>
      </c>
      <c r="B17" s="109"/>
      <c r="C17" s="109"/>
      <c r="D17" s="109"/>
      <c r="E17" s="109"/>
      <c r="F17" s="109"/>
    </row>
    <row r="18" spans="1:27" ht="24.75" customHeight="1">
      <c r="A18" s="34">
        <v>4</v>
      </c>
      <c r="B18" s="109"/>
      <c r="C18" s="109"/>
      <c r="D18" s="109"/>
      <c r="E18" s="109"/>
      <c r="F18" s="109"/>
      <c r="M18" s="34" t="s">
        <v>69</v>
      </c>
    </row>
    <row r="19" spans="1:27" ht="24.75" customHeight="1">
      <c r="A19" s="34">
        <v>5</v>
      </c>
      <c r="B19" s="109"/>
      <c r="C19" s="109"/>
      <c r="D19" s="109"/>
      <c r="E19" s="109"/>
      <c r="F19" s="109"/>
      <c r="M19" s="34" t="s">
        <v>69</v>
      </c>
      <c r="V19" t="s">
        <v>69</v>
      </c>
      <c r="Z19" t="s">
        <v>71</v>
      </c>
      <c r="AA19" t="s">
        <v>69</v>
      </c>
    </row>
    <row r="20" spans="1:27">
      <c r="A20" s="42"/>
      <c r="V20" t="s">
        <v>69</v>
      </c>
      <c r="Z20" t="s">
        <v>72</v>
      </c>
      <c r="AA20" t="s">
        <v>69</v>
      </c>
    </row>
    <row r="21" spans="1:27">
      <c r="A21" s="34" t="s">
        <v>73</v>
      </c>
      <c r="D21" s="110"/>
      <c r="E21" s="110"/>
      <c r="F21" s="110"/>
    </row>
    <row r="22" spans="1:27" ht="16" thickBot="1">
      <c r="A22" s="43"/>
    </row>
    <row r="23" spans="1:27" ht="15.75" customHeight="1" thickBot="1">
      <c r="A23" s="87" t="s">
        <v>74</v>
      </c>
      <c r="B23" s="88"/>
      <c r="C23" s="88"/>
      <c r="D23" s="89"/>
      <c r="F23" s="87" t="s">
        <v>75</v>
      </c>
      <c r="G23" s="88"/>
      <c r="H23" s="89"/>
    </row>
    <row r="24" spans="1:27" ht="57.75" customHeight="1">
      <c r="A24" s="111" t="s">
        <v>76</v>
      </c>
      <c r="B24" s="44" t="s">
        <v>77</v>
      </c>
      <c r="C24" s="114" t="s">
        <v>78</v>
      </c>
      <c r="D24" s="114" t="s">
        <v>79</v>
      </c>
      <c r="F24" s="106" t="s">
        <v>80</v>
      </c>
      <c r="G24" s="117" t="s">
        <v>81</v>
      </c>
      <c r="H24" s="106" t="s">
        <v>82</v>
      </c>
    </row>
    <row r="25" spans="1:27">
      <c r="A25" s="112"/>
      <c r="B25" s="45"/>
      <c r="C25" s="115"/>
      <c r="D25" s="115"/>
      <c r="F25" s="107"/>
      <c r="G25" s="118"/>
      <c r="H25" s="107"/>
    </row>
    <row r="26" spans="1:27" ht="46" thickBot="1">
      <c r="A26" s="113"/>
      <c r="B26" s="46" t="s">
        <v>83</v>
      </c>
      <c r="C26" s="116"/>
      <c r="D26" s="116"/>
      <c r="F26" s="108"/>
      <c r="G26" s="119"/>
      <c r="H26" s="108"/>
    </row>
    <row r="27" spans="1:27" ht="16" thickBot="1">
      <c r="A27" s="47">
        <v>1</v>
      </c>
      <c r="B27" s="48"/>
      <c r="C27" s="48"/>
      <c r="D27" s="48"/>
      <c r="F27" s="47">
        <v>1</v>
      </c>
      <c r="G27" s="49"/>
      <c r="H27" s="48"/>
    </row>
    <row r="28" spans="1:27" ht="16" thickBot="1">
      <c r="A28" s="47">
        <v>2</v>
      </c>
      <c r="B28" s="48"/>
      <c r="C28" s="48"/>
      <c r="D28" s="48"/>
      <c r="F28" s="47">
        <v>2</v>
      </c>
      <c r="G28" s="49"/>
      <c r="H28" s="48"/>
      <c r="Z28" t="s">
        <v>84</v>
      </c>
      <c r="AA28" t="s">
        <v>69</v>
      </c>
    </row>
    <row r="29" spans="1:27" ht="16" thickBot="1">
      <c r="A29" s="47">
        <v>3</v>
      </c>
      <c r="B29" s="48"/>
      <c r="C29" s="48"/>
      <c r="D29" s="48"/>
      <c r="F29" s="47">
        <v>3</v>
      </c>
      <c r="G29" s="49"/>
      <c r="H29" s="48"/>
      <c r="Z29" t="s">
        <v>85</v>
      </c>
      <c r="AA29" t="s">
        <v>69</v>
      </c>
    </row>
    <row r="30" spans="1:27" ht="16" thickBot="1">
      <c r="A30" s="47">
        <v>4</v>
      </c>
      <c r="B30" s="48"/>
      <c r="C30" s="48"/>
      <c r="D30" s="48"/>
      <c r="F30" s="47">
        <v>4</v>
      </c>
      <c r="G30" s="49"/>
      <c r="H30" s="48"/>
      <c r="Z30" t="s">
        <v>86</v>
      </c>
      <c r="AA30" t="s">
        <v>69</v>
      </c>
    </row>
    <row r="31" spans="1:27" ht="16" thickBot="1">
      <c r="A31" s="47">
        <v>5</v>
      </c>
      <c r="B31" s="48"/>
      <c r="C31" s="48"/>
      <c r="D31" s="48"/>
      <c r="F31" s="47">
        <v>5</v>
      </c>
      <c r="G31" s="49"/>
      <c r="H31" s="48"/>
    </row>
    <row r="32" spans="1:27" ht="16" thickBot="1">
      <c r="A32" s="47">
        <v>6</v>
      </c>
      <c r="B32" s="48"/>
      <c r="C32" s="48"/>
      <c r="D32" s="48"/>
      <c r="F32" s="47">
        <v>6</v>
      </c>
      <c r="G32" s="49"/>
      <c r="H32" s="48"/>
    </row>
    <row r="33" spans="1:10" ht="16" thickBot="1">
      <c r="A33" s="47">
        <v>7</v>
      </c>
      <c r="B33" s="48"/>
      <c r="C33" s="48"/>
      <c r="D33" s="48"/>
      <c r="F33" s="47">
        <v>7</v>
      </c>
      <c r="G33" s="49"/>
      <c r="H33" s="48"/>
      <c r="J33" s="50"/>
    </row>
    <row r="34" spans="1:10" ht="16" thickBot="1">
      <c r="A34" s="47">
        <v>8</v>
      </c>
      <c r="B34" s="48"/>
      <c r="C34" s="48"/>
      <c r="D34" s="48"/>
      <c r="F34" s="47">
        <v>8</v>
      </c>
      <c r="G34" s="49"/>
      <c r="H34" s="48"/>
      <c r="J34" s="50"/>
    </row>
    <row r="35" spans="1:10" ht="16" thickBot="1">
      <c r="A35" s="47">
        <v>9</v>
      </c>
      <c r="B35" s="48"/>
      <c r="C35" s="48"/>
      <c r="D35" s="48"/>
      <c r="F35" s="47">
        <v>9</v>
      </c>
      <c r="G35" s="49"/>
      <c r="H35" s="48"/>
      <c r="J35" s="50"/>
    </row>
    <row r="36" spans="1:10" ht="16" thickBot="1">
      <c r="A36" s="47">
        <v>10</v>
      </c>
      <c r="B36" s="48"/>
      <c r="C36" s="48"/>
      <c r="D36" s="48"/>
      <c r="F36" s="47">
        <v>10</v>
      </c>
      <c r="G36" s="49"/>
      <c r="H36" s="48"/>
      <c r="J36" s="50"/>
    </row>
    <row r="37" spans="1:10" ht="16" thickBot="1">
      <c r="A37" s="47" t="s">
        <v>87</v>
      </c>
      <c r="B37" s="51" t="str">
        <f>IF(ISERROR(COUNTA(B27:B36)/COUNTA(B27:B36)),"",COUNTIF(B27:B36,"yes")/COUNTA(B27:B36))</f>
        <v/>
      </c>
      <c r="C37" s="51" t="str">
        <f>IF(ISERROR(COUNTA(C27:C36)/COUNTA(C27:C36)),"",COUNTIF(C27:C36,"yes")/COUNTA(C27:C36))</f>
        <v/>
      </c>
      <c r="D37" s="51" t="str">
        <f>IF(ISERROR(COUNTA(D27:D36)/COUNTA(D27:D36)),"",COUNTIF(D27:D36,"yes")/COUNTA(D27:D36))</f>
        <v/>
      </c>
      <c r="F37" s="47" t="s">
        <v>88</v>
      </c>
      <c r="G37" s="52" t="str">
        <f>IF(ISERROR(COUNTA(G27:G36)/COUNTA(G27:G36)),"",COUNTIF(G27:G36,"all")/((COUNTIF(G27:G36,"all")+COUNTIF(G27:G36,"some")+COUNTIF(G27:G36,"none"))))</f>
        <v/>
      </c>
      <c r="H37" s="51" t="str">
        <f>IF(ISERROR(COUNTA(H27:H36)/COUNTA(H27:H36)),"",COUNTIF(H27:H36,"yes")/COUNTA(H27:H36))</f>
        <v/>
      </c>
      <c r="J37" s="50"/>
    </row>
    <row r="38" spans="1:10" ht="52.5" customHeight="1" thickBot="1">
      <c r="A38" s="97"/>
      <c r="B38" s="53" t="s">
        <v>89</v>
      </c>
      <c r="C38" s="53" t="s">
        <v>90</v>
      </c>
      <c r="D38" s="53" t="s">
        <v>91</v>
      </c>
      <c r="F38" s="54" t="s">
        <v>92</v>
      </c>
      <c r="G38" s="55" t="str">
        <f>IF(ISERROR(COUNTA(G27:G36)/COUNTA(G27:G36)),"",(COUNTIF(G27:G36,"all")+COUNTIF(G27:G36,"some"))/((COUNTIF(G27:G36,"all")+COUNTIF(G27:G36,"some")+COUNTIF(G27:G36,"none"))))</f>
        <v/>
      </c>
      <c r="H38" s="56"/>
      <c r="J38" s="57"/>
    </row>
    <row r="39" spans="1:10" ht="51" customHeight="1">
      <c r="A39" s="98"/>
      <c r="B39" s="53" t="s">
        <v>93</v>
      </c>
      <c r="C39" s="58" t="str">
        <f>IF(ISERROR(COUNTA(C27:C36)/COUNTA(C27:C36)),"",IF(C37&gt;=0.9,"YES","NO"))</f>
        <v/>
      </c>
      <c r="D39" s="58" t="str">
        <f>IF(ISERROR(COUNTA(D27:D36)/COUNTA(D27:D36)),"",IF(D37&gt;=0.5,"YES","NO"))</f>
        <v/>
      </c>
      <c r="F39" s="59"/>
      <c r="G39" s="60" t="s">
        <v>94</v>
      </c>
      <c r="H39" s="44" t="s">
        <v>95</v>
      </c>
      <c r="J39" s="57"/>
    </row>
    <row r="40" spans="1:10" ht="55.5" customHeight="1" thickBot="1">
      <c r="A40" s="98"/>
      <c r="B40" s="53" t="s">
        <v>96</v>
      </c>
      <c r="C40" s="61" t="s">
        <v>97</v>
      </c>
      <c r="D40" s="61" t="s">
        <v>98</v>
      </c>
      <c r="F40" s="62"/>
      <c r="G40" s="63" t="str">
        <f>IF(ISERROR(COUNTA(G27:G36)/COUNTA(G27:G36)),"",IF(G37&gt;=0.7,"YES","NO"))</f>
        <v/>
      </c>
      <c r="H40" s="58" t="str">
        <f>IF(ISERROR(COUNTA(H27:H36)/COUNTA(H27:H36)),"",IF(H37&gt;=0.5,"YES","NO"))</f>
        <v/>
      </c>
      <c r="J40" s="64"/>
    </row>
    <row r="41" spans="1:10" ht="58.5" customHeight="1" thickBot="1">
      <c r="A41" s="98"/>
      <c r="B41" s="65" t="s">
        <v>99</v>
      </c>
      <c r="C41" s="66"/>
      <c r="D41" s="66"/>
      <c r="F41" s="59"/>
      <c r="G41" s="60" t="s">
        <v>100</v>
      </c>
      <c r="H41" s="99" t="s">
        <v>101</v>
      </c>
    </row>
    <row r="42" spans="1:10" ht="16" thickBot="1">
      <c r="A42" s="102"/>
      <c r="B42" s="103"/>
      <c r="C42" s="103"/>
      <c r="D42" s="104"/>
      <c r="F42" s="67"/>
      <c r="G42" s="63" t="str">
        <f>IF(ISERROR(COUNTA(G27:G36)/COUNTA(G27:G36)),"",IF(G38&gt;=0.7,"YES","NO"))</f>
        <v/>
      </c>
      <c r="H42" s="100"/>
      <c r="J42" s="64"/>
    </row>
    <row r="43" spans="1:10" ht="31.5" customHeight="1" thickBot="1">
      <c r="A43" s="92" t="s">
        <v>102</v>
      </c>
      <c r="B43" s="93"/>
      <c r="C43" s="93"/>
      <c r="D43" s="94"/>
      <c r="F43" s="67"/>
      <c r="G43" s="68" t="s">
        <v>103</v>
      </c>
      <c r="H43" s="101"/>
    </row>
    <row r="44" spans="1:10" ht="33.75" customHeight="1" thickBot="1">
      <c r="A44" s="19"/>
      <c r="B44" s="105" t="s">
        <v>104</v>
      </c>
      <c r="C44" s="105"/>
      <c r="D44" s="105"/>
      <c r="F44" s="92" t="s">
        <v>105</v>
      </c>
      <c r="G44" s="93"/>
      <c r="H44" s="94"/>
    </row>
    <row r="45" spans="1:10" ht="31.5" customHeight="1" thickBot="1">
      <c r="A45" s="92" t="s">
        <v>106</v>
      </c>
      <c r="B45" s="93"/>
      <c r="C45" s="93"/>
      <c r="D45" s="94"/>
      <c r="F45" s="69"/>
      <c r="G45" s="90" t="s">
        <v>107</v>
      </c>
      <c r="H45" s="90"/>
    </row>
    <row r="46" spans="1:10" ht="45.75" customHeight="1" thickBot="1">
      <c r="A46" s="69"/>
      <c r="B46" s="90" t="s">
        <v>108</v>
      </c>
      <c r="C46" s="90"/>
      <c r="D46" s="90"/>
      <c r="F46" s="69"/>
      <c r="G46" s="95" t="s">
        <v>109</v>
      </c>
      <c r="H46" s="96"/>
    </row>
    <row r="47" spans="1:10" ht="47.25" customHeight="1" thickBot="1">
      <c r="A47" s="69"/>
      <c r="B47" s="90" t="s">
        <v>110</v>
      </c>
      <c r="C47" s="90"/>
      <c r="D47" s="90"/>
      <c r="F47" s="69"/>
      <c r="G47" s="90" t="s">
        <v>111</v>
      </c>
      <c r="H47" s="90"/>
    </row>
    <row r="48" spans="1:10" ht="48" customHeight="1" thickBot="1">
      <c r="A48" s="69"/>
      <c r="B48" s="90" t="s">
        <v>112</v>
      </c>
      <c r="C48" s="90"/>
      <c r="D48" s="90"/>
      <c r="F48" s="91" t="s">
        <v>113</v>
      </c>
      <c r="G48" s="91"/>
      <c r="H48" s="91"/>
    </row>
    <row r="49" spans="1:6">
      <c r="A49" s="70" t="s">
        <v>114</v>
      </c>
      <c r="B49" s="71"/>
      <c r="C49" s="71"/>
      <c r="D49" s="71"/>
    </row>
    <row r="51" spans="1:6">
      <c r="B51" s="39"/>
      <c r="F51" s="72"/>
    </row>
  </sheetData>
  <sheetProtection algorithmName="SHA-512" hashValue="TTe0NA7h1uT59NOiYmpXz8wbCAvcd0FOXW24bTkmUzJOenzySD/nOAZAk4byrRS0e9E6vEcP0oyU0LqcUjQ/eQ==" saltValue="CBvuPONSfxlLA1U9sYppZQ==" spinCount="100000" sheet="1" objects="1" scenarios="1"/>
  <mergeCells count="33">
    <mergeCell ref="B15:F15"/>
    <mergeCell ref="B4:C4"/>
    <mergeCell ref="E4:F4"/>
    <mergeCell ref="B6:C6"/>
    <mergeCell ref="E6:F6"/>
    <mergeCell ref="D12:F12"/>
    <mergeCell ref="H24:H26"/>
    <mergeCell ref="B16:F16"/>
    <mergeCell ref="B17:F17"/>
    <mergeCell ref="B18:F18"/>
    <mergeCell ref="B19:F19"/>
    <mergeCell ref="D21:F21"/>
    <mergeCell ref="A23:D23"/>
    <mergeCell ref="F23:H23"/>
    <mergeCell ref="A24:A26"/>
    <mergeCell ref="C24:C26"/>
    <mergeCell ref="D24:D26"/>
    <mergeCell ref="F24:F26"/>
    <mergeCell ref="G24:G26"/>
    <mergeCell ref="A38:A41"/>
    <mergeCell ref="H41:H43"/>
    <mergeCell ref="A42:D42"/>
    <mergeCell ref="A43:D43"/>
    <mergeCell ref="B44:D44"/>
    <mergeCell ref="F44:H44"/>
    <mergeCell ref="B48:D48"/>
    <mergeCell ref="F48:H48"/>
    <mergeCell ref="A45:D45"/>
    <mergeCell ref="G45:H45"/>
    <mergeCell ref="B46:D46"/>
    <mergeCell ref="G46:H46"/>
    <mergeCell ref="B47:D47"/>
    <mergeCell ref="G47:H47"/>
  </mergeCells>
  <conditionalFormatting sqref="C37">
    <cfRule type="cellIs" dxfId="2" priority="3" operator="equal">
      <formula>#DIV/0!</formula>
    </cfRule>
  </conditionalFormatting>
  <conditionalFormatting sqref="B37">
    <cfRule type="cellIs" dxfId="1" priority="2" operator="equal">
      <formula>#DIV/0!</formula>
    </cfRule>
  </conditionalFormatting>
  <conditionalFormatting sqref="D37">
    <cfRule type="cellIs" dxfId="0" priority="1" operator="equal">
      <formula>#DIV/0!</formula>
    </cfRule>
  </conditionalFormatting>
  <dataValidations count="3">
    <dataValidation type="list" allowBlank="1" showInputMessage="1" showErrorMessage="1" sqref="G27:G36" xr:uid="{A125E362-0264-4625-ABA6-6B58353F4325}">
      <formula1>$Z$27:$Z$30</formula1>
    </dataValidation>
    <dataValidation type="list" allowBlank="1" showInputMessage="1" showErrorMessage="1" sqref="F45:F47 A46:A48" xr:uid="{48FBC902-90AB-499E-A42C-AD4C698BCB7E}">
      <formula1>$Z$15:$Z$16</formula1>
    </dataValidation>
    <dataValidation type="list" allowBlank="1" showInputMessage="1" showErrorMessage="1" sqref="H27:H36 A44 B27:D36" xr:uid="{3818A731-2379-465E-8968-7A597E62B3D1}">
      <formula1>$Z$18:$Z$20</formula1>
    </dataValidation>
  </dataValidations>
  <pageMargins left="0.5" right="0.25" top="0.75" bottom="0.75" header="0.3" footer="0.3"/>
  <pageSetup scale="59" orientation="portrait" r:id="rId1"/>
  <headerFooter>
    <oddFooter>&amp;LFW-TFI Scoring Template v0.3c
3/10/2022</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Trends</vt:lpstr>
      <vt:lpstr>Latest_Scoresheet</vt:lpstr>
      <vt:lpstr>Walkthrough</vt:lpstr>
      <vt:lpstr>Latest_Scoresheet!Print_Area</vt:lpstr>
      <vt:lpstr>Trends!Print_Area</vt:lpstr>
      <vt:lpstr>Walkthrough!Print_Area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Turner</dc:creator>
  <cp:lastModifiedBy>Hevenn Vanhelsdingen</cp:lastModifiedBy>
  <cp:lastPrinted>2023-02-21T17:33:22Z</cp:lastPrinted>
  <dcterms:created xsi:type="dcterms:W3CDTF">2022-02-04T22:31:41Z</dcterms:created>
  <dcterms:modified xsi:type="dcterms:W3CDTF">2023-02-21T17:33:34Z</dcterms:modified>
</cp:coreProperties>
</file>