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atarinaMendes\Downloads\"/>
    </mc:Choice>
  </mc:AlternateContent>
  <xr:revisionPtr revIDLastSave="0" documentId="13_ncr:1_{6E40749D-FB6E-4915-8C91-18E20F9E68E4}" xr6:coauthVersionLast="47" xr6:coauthVersionMax="47" xr10:uidLastSave="{00000000-0000-0000-0000-000000000000}"/>
  <bookViews>
    <workbookView xWindow="28680" yWindow="-120" windowWidth="29040" windowHeight="15840" xr2:uid="{8018150C-B96A-4F7D-AFC0-C9D2B01DFFA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 i="1" l="1"/>
  <c r="C25" i="1" s="1"/>
  <c r="C23" i="1"/>
  <c r="D16" i="1" l="1"/>
  <c r="C14" i="1"/>
  <c r="D13" i="1"/>
  <c r="D12" i="1"/>
  <c r="D24" i="1" l="1"/>
  <c r="D23" i="1"/>
  <c r="D25" i="1" s="1"/>
  <c r="E25" i="1" s="1"/>
  <c r="D14" i="1"/>
  <c r="E48" i="1"/>
  <c r="D47" i="1"/>
  <c r="E47" i="1" s="1"/>
  <c r="C34" i="1"/>
  <c r="D34" i="1" s="1"/>
  <c r="D40" i="1" s="1"/>
  <c r="D41" i="1" s="1"/>
  <c r="D32" i="1"/>
  <c r="D19" i="1"/>
  <c r="C19" i="1"/>
  <c r="C20" i="1" s="1"/>
  <c r="E54" i="1" l="1"/>
  <c r="C40" i="1"/>
  <c r="C41" i="1" s="1"/>
  <c r="E41" i="1" s="1"/>
  <c r="C35" i="1"/>
  <c r="C36" i="1" s="1"/>
  <c r="D35" i="1"/>
  <c r="D36" i="1" s="1"/>
  <c r="E36" i="1" s="1"/>
  <c r="D20" i="1"/>
  <c r="E20" i="1" s="1"/>
  <c r="E53" i="1" l="1"/>
  <c r="E55" i="1" s="1"/>
  <c r="E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tc={745BAB4A-A6AB-431E-BC52-D55762FD9955}</author>
    <author>tc={7C7C8C02-12AD-48C8-82AD-0047F3F54080}</author>
  </authors>
  <commentList>
    <comment ref="G12" authorId="0" shapeId="0" xr:uid="{745BAB4A-A6AB-431E-BC52-D55762FD9955}">
      <text>
        <t>[Threaded comment]
Your version of Excel allows you to read this threaded comment; however, any edits to it will get removed if the file is opened in a newer version of Excel. Learn more: https://go.microsoft.com/fwlink/?linkid=870924
Comment:
    Delete these and add instructions at the top</t>
      </text>
    </comment>
    <comment ref="G13" authorId="1" shapeId="0" xr:uid="{7C7C8C02-12AD-48C8-82AD-0047F3F54080}">
      <text>
        <t>[Threaded comment]
Your version of Excel allows you to read this threaded comment; however, any edits to it will get removed if the file is opened in a newer version of Excel. Learn more: https://go.microsoft.com/fwlink/?linkid=870924
Comment:
    Delete these and add instructions at the top</t>
      </text>
    </comment>
  </commentList>
</comments>
</file>

<file path=xl/sharedStrings.xml><?xml version="1.0" encoding="utf-8"?>
<sst xmlns="http://schemas.openxmlformats.org/spreadsheetml/2006/main" count="76" uniqueCount="70">
  <si>
    <t>Current</t>
  </si>
  <si>
    <t>Employees</t>
  </si>
  <si>
    <t>Average salary</t>
  </si>
  <si>
    <t>Total cost of employee departures per year</t>
  </si>
  <si>
    <t>Saving/increase in profit</t>
  </si>
  <si>
    <t>Total salaries</t>
  </si>
  <si>
    <t>Absenteeism (days per year per employee)</t>
  </si>
  <si>
    <t>Average revenue per employee</t>
  </si>
  <si>
    <t>Total lost revenue for the company per year</t>
  </si>
  <si>
    <t>Lost revenue per employee</t>
  </si>
  <si>
    <t>Cost of employee departure (1/2 salary)</t>
  </si>
  <si>
    <t>Increase in revenue for the company per year</t>
  </si>
  <si>
    <t>Estimated reduction in employee absenteeism</t>
  </si>
  <si>
    <t>Total annual revenue for the company</t>
  </si>
  <si>
    <t>Reducing employee turnover</t>
  </si>
  <si>
    <t>Reducing absenteeism</t>
  </si>
  <si>
    <t>Increasing productivity</t>
  </si>
  <si>
    <t>Performance management and engagement ROI calculator</t>
  </si>
  <si>
    <t>© Copyright Appraisd Ltd 2020</t>
  </si>
  <si>
    <t>www.appraisd.com</t>
  </si>
  <si>
    <t>info@appraisd.com</t>
  </si>
  <si>
    <t>Compiled by Roly Walter from Appraisd - roly.walter@appraisd.com - last updated 1 Sept 2020</t>
  </si>
  <si>
    <t xml:space="preserve">References: </t>
  </si>
  <si>
    <t>https://www.forbes.com/sites/karlynborysenko/2019/05/02/how-much-are-your-disengaged-employees-costing-you/</t>
  </si>
  <si>
    <t xml:space="preserve">https://hbr.org/2013/07/employee-engagement-does-more </t>
  </si>
  <si>
    <t>https://www.ons.gov.uk/employmentandlabourmarket/peopleinwork/employmentandemployeetypes/datasets/sicknessabsenceinthelabourmarket</t>
  </si>
  <si>
    <t>Cost of performance management and engagement programme</t>
  </si>
  <si>
    <t>Costs</t>
  </si>
  <si>
    <t>Savings/increase in revenue</t>
  </si>
  <si>
    <t>Total increase in revenue and reduction in costs (A)</t>
  </si>
  <si>
    <t>Total costs (B)</t>
  </si>
  <si>
    <t>Return on investment (A-B)/B</t>
  </si>
  <si>
    <t>We've assumed that an increase in productivty equates to an increase in revenue per employee. Of course this is seldom a strictly direct relationship with many other factors involved.</t>
  </si>
  <si>
    <t>Notes</t>
  </si>
  <si>
    <t>According to HBR, absenteeism can be reduced by 25% through engaged employees</t>
  </si>
  <si>
    <t>We've taken typical licence fees for a 100-person organisation</t>
  </si>
  <si>
    <t>We've assumed this hasn't changed. In practice, there is often a considerable HR time saving. However, this time is used on strategic thinking: analysing Appraisd data, presenting results to the leadership, spending time on other projects more profitably etc.</t>
  </si>
  <si>
    <t>Typical licence fees</t>
  </si>
  <si>
    <t>Costs of HR time administering the process</t>
  </si>
  <si>
    <t>To develop this model further, consider your actual results from previous years. The company will  also likely spend money on other initiatives to increase productivity, such as surveys, software, incentives, team activities, training etc.</t>
  </si>
  <si>
    <t>Furthermore, this model assumes the effects will be instant and costs constant. In reality the positive increases will build over a period of months after launch.</t>
  </si>
  <si>
    <t>Note - a performance management system correctly implemented will produce numerous other revenue gains that have not been listed here and can be added by the company. Areas include: meritocratic role allocation through D&amp;I initiatives, reducing the cost of recruitment and other employer brand related savings etc.</t>
  </si>
  <si>
    <t>Annual return on investment</t>
  </si>
  <si>
    <t>Return over a 5-year term</t>
  </si>
  <si>
    <t xml:space="preserve">Make sure you use your own figures. </t>
  </si>
  <si>
    <t>Average RPE is typically in the range of £100,000 to $2m if you're Apple!</t>
  </si>
  <si>
    <t>Lost revenue is the amount of money the company could have earned if the employee wasn't absent</t>
  </si>
  <si>
    <t>Some research estimates the cost of replacing someone to be higher than this - 9 months or more. Here we've used 6 months to be conservative.</t>
  </si>
  <si>
    <t>Employee annual turnover</t>
  </si>
  <si>
    <t>Enter your own temployee turnover here. 18% is typical in the UK according to ONS.</t>
  </si>
  <si>
    <r>
      <t xml:space="preserve">Estimated reduction in employee turnover
</t>
    </r>
    <r>
      <rPr>
        <i/>
        <sz val="11"/>
        <color theme="1"/>
        <rFont val="Calibri"/>
        <family val="2"/>
        <scheme val="minor"/>
      </rPr>
      <t>https://www.gallup.com/workplace/236366/right-culture-not-employee-satisfaction.aspx</t>
    </r>
  </si>
  <si>
    <t>According to Gallup, employee turnover is reduced by 41% with organisations with engaged employees: "Engaged employees make it a point to show up to work and do more work -- highly engaged business units realize a 41% reduction in absenteeism and a 17% increase in productivity."</t>
  </si>
  <si>
    <t>17% is the estimated enhancement to productivity through engaged employees, so enter a number between 1% and 17% here. We've used a very conservative figure to start with</t>
  </si>
  <si>
    <r>
      <t xml:space="preserve">Increase in productivity
</t>
    </r>
    <r>
      <rPr>
        <i/>
        <sz val="11"/>
        <color theme="1"/>
        <rFont val="Calibri"/>
        <family val="2"/>
        <scheme val="minor"/>
      </rPr>
      <t>https://hbr.org/2013/07/employee-engagement-does-more</t>
    </r>
    <r>
      <rPr>
        <sz val="11"/>
        <color theme="1"/>
        <rFont val="Calibri"/>
        <family val="2"/>
        <scheme val="minor"/>
      </rPr>
      <t>, https://www.gallup.com/workplace/236366/right-culture-not-employee-satisfaction.aspx</t>
    </r>
  </si>
  <si>
    <t>This is the total saved through employee retention</t>
  </si>
  <si>
    <t>Increase in revenue per employee (productivity increase x revenue per employee)</t>
  </si>
  <si>
    <t>With Appraisd</t>
  </si>
  <si>
    <t>Saving manager and employee time</t>
  </si>
  <si>
    <t>Cost of time spent by manager prepping, conducting, following up and admin on each review</t>
  </si>
  <si>
    <t>Cost of time spent by employee prepping, conducting, following up and admin on each review</t>
  </si>
  <si>
    <t>With Appraisd, this reduces to 3-4 hours.</t>
  </si>
  <si>
    <t>Total cost of time spent on reviews</t>
  </si>
  <si>
    <t>We've assumed 5 hours per review, two reviews for each employee per year.</t>
  </si>
  <si>
    <t xml:space="preserve"> We've assumed managers are paid the average salary, which they are not. Hence this cost estimate is lower than realistic and greater savings will be made.</t>
  </si>
  <si>
    <t>Reducing HR time</t>
  </si>
  <si>
    <t>Typical HR salary costs on administering performance reviews, L&amp;D needs analysis, chasing, filing etc.</t>
  </si>
  <si>
    <t>?</t>
  </si>
  <si>
    <t>Please provide your own estimate for HR time associated with existing review process. With Appraisd you can expect this reduce to 10%-20% of the time you spent previously. That time will then be spent on acting upon insights and findings from the data.</t>
  </si>
  <si>
    <r>
      <t xml:space="preserve">Enter your own figures in the </t>
    </r>
    <r>
      <rPr>
        <i/>
        <sz val="11"/>
        <color rgb="FF00B0F0"/>
        <rFont val="Calibri"/>
        <family val="2"/>
        <scheme val="minor"/>
      </rPr>
      <t>blue boxes.</t>
    </r>
  </si>
  <si>
    <t>Note: this calculator can be complex to use, so please contact roly.walter@appraisd.com or call +44 20 7202 7979 for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</si>
</sst>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 #,##0.0_-;\-* #,##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i/>
      <sz val="11"/>
      <color rgb="FF00B0F0"/>
      <name val="Calibri"/>
      <family val="2"/>
      <scheme val="minor"/>
    </font>
    <font>
      <sz val="12"/>
      <color theme="1"/>
      <name val="Calibri"/>
      <family val="2"/>
      <scheme val="minor"/>
    </font>
  </fonts>
  <fills count="7">
    <fill>
      <patternFill patternType="none"/>
    </fill>
    <fill>
      <patternFill patternType="gray125"/>
    </fill>
    <fill>
      <patternFill patternType="solid">
        <fgColor theme="8" tint="0.79998168889431442"/>
        <bgColor indexed="65"/>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
    <border>
      <left/>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3" fillId="0" borderId="0" applyNumberFormat="0" applyFill="0" applyBorder="0" applyAlignment="0" applyProtection="0"/>
  </cellStyleXfs>
  <cellXfs count="48">
    <xf numFmtId="0" fontId="0" fillId="0" borderId="0" xfId="0"/>
    <xf numFmtId="0" fontId="0" fillId="0" borderId="0" xfId="0" applyAlignment="1">
      <alignment vertical="top"/>
    </xf>
    <xf numFmtId="164" fontId="0" fillId="0" borderId="0" xfId="2" applyNumberFormat="1" applyFont="1" applyAlignment="1">
      <alignment vertical="top"/>
    </xf>
    <xf numFmtId="44" fontId="0" fillId="0" borderId="0" xfId="0" applyNumberFormat="1" applyAlignment="1">
      <alignment vertical="top"/>
    </xf>
    <xf numFmtId="0" fontId="0" fillId="3" borderId="0" xfId="0" applyFill="1" applyAlignment="1">
      <alignment vertical="top"/>
    </xf>
    <xf numFmtId="0" fontId="0" fillId="3" borderId="0" xfId="0" applyFill="1" applyAlignment="1">
      <alignment vertical="top" wrapText="1"/>
    </xf>
    <xf numFmtId="0" fontId="0" fillId="0" borderId="0" xfId="0" applyAlignment="1">
      <alignment vertical="top" wrapText="1"/>
    </xf>
    <xf numFmtId="0" fontId="2" fillId="0" borderId="0" xfId="0" applyFont="1" applyAlignment="1">
      <alignment vertical="top"/>
    </xf>
    <xf numFmtId="0" fontId="1" fillId="2" borderId="0" xfId="4" applyAlignment="1">
      <alignment vertical="top"/>
    </xf>
    <xf numFmtId="164" fontId="1" fillId="2" borderId="0" xfId="4" applyNumberFormat="1" applyAlignment="1">
      <alignment vertical="top"/>
    </xf>
    <xf numFmtId="164" fontId="0" fillId="0" borderId="0" xfId="0" applyNumberFormat="1" applyAlignment="1">
      <alignment vertical="top"/>
    </xf>
    <xf numFmtId="9" fontId="0" fillId="0" borderId="0" xfId="3" applyFont="1" applyAlignment="1">
      <alignment vertical="top"/>
    </xf>
    <xf numFmtId="44" fontId="0" fillId="0" borderId="0" xfId="2" applyFont="1" applyAlignment="1">
      <alignment vertical="top"/>
    </xf>
    <xf numFmtId="0" fontId="0" fillId="0" borderId="1" xfId="0" applyBorder="1" applyAlignment="1">
      <alignment vertical="top"/>
    </xf>
    <xf numFmtId="164" fontId="0" fillId="0" borderId="1" xfId="2" applyNumberFormat="1" applyFont="1" applyBorder="1" applyAlignment="1">
      <alignment vertical="top"/>
    </xf>
    <xf numFmtId="164" fontId="2" fillId="0" borderId="1" xfId="0" applyNumberFormat="1" applyFont="1" applyBorder="1" applyAlignment="1">
      <alignment vertical="top"/>
    </xf>
    <xf numFmtId="164" fontId="2" fillId="0" borderId="0" xfId="0" applyNumberFormat="1" applyFont="1" applyAlignment="1">
      <alignment vertical="top"/>
    </xf>
    <xf numFmtId="165" fontId="0" fillId="0" borderId="0" xfId="1" applyNumberFormat="1" applyFont="1" applyAlignment="1">
      <alignment vertical="top"/>
    </xf>
    <xf numFmtId="164" fontId="0" fillId="0" borderId="1" xfId="0" applyNumberFormat="1" applyBorder="1" applyAlignment="1">
      <alignment vertical="top"/>
    </xf>
    <xf numFmtId="9" fontId="1" fillId="2" borderId="0" xfId="4" applyNumberFormat="1" applyAlignment="1">
      <alignment vertical="top"/>
    </xf>
    <xf numFmtId="0" fontId="2" fillId="3" borderId="0" xfId="0" applyFont="1" applyFill="1" applyAlignment="1">
      <alignment vertical="top" wrapText="1"/>
    </xf>
    <xf numFmtId="0" fontId="4" fillId="3" borderId="0" xfId="0" applyFont="1" applyFill="1" applyAlignment="1">
      <alignment vertical="top" wrapText="1"/>
    </xf>
    <xf numFmtId="0" fontId="4" fillId="3" borderId="0" xfId="0" quotePrefix="1" applyFont="1" applyFill="1" applyAlignment="1">
      <alignment vertical="top" wrapText="1"/>
    </xf>
    <xf numFmtId="9" fontId="1" fillId="2" borderId="0" xfId="3" applyFill="1" applyAlignment="1">
      <alignment vertical="top"/>
    </xf>
    <xf numFmtId="166" fontId="1" fillId="2" borderId="0" xfId="1" applyNumberFormat="1" applyFill="1" applyAlignment="1">
      <alignment vertical="top"/>
    </xf>
    <xf numFmtId="166" fontId="0" fillId="0" borderId="0" xfId="1" applyNumberFormat="1" applyFont="1" applyAlignment="1">
      <alignment vertical="top"/>
    </xf>
    <xf numFmtId="0" fontId="6" fillId="0" borderId="1" xfId="0" applyFont="1" applyBorder="1" applyAlignment="1">
      <alignment vertical="top"/>
    </xf>
    <xf numFmtId="0" fontId="2" fillId="4" borderId="0" xfId="0" applyFont="1" applyFill="1" applyAlignment="1">
      <alignment vertical="top" wrapText="1"/>
    </xf>
    <xf numFmtId="0" fontId="0" fillId="4" borderId="0" xfId="0" applyFill="1" applyAlignment="1">
      <alignment vertical="top"/>
    </xf>
    <xf numFmtId="164" fontId="0" fillId="4" borderId="0" xfId="0" applyNumberFormat="1" applyFill="1" applyAlignment="1">
      <alignment vertical="top"/>
    </xf>
    <xf numFmtId="1" fontId="0" fillId="4" borderId="0" xfId="0" applyNumberFormat="1" applyFill="1" applyAlignment="1">
      <alignment vertical="top"/>
    </xf>
    <xf numFmtId="0" fontId="2" fillId="4" borderId="1" xfId="0" applyFont="1" applyFill="1" applyBorder="1" applyAlignment="1">
      <alignment vertical="top" wrapText="1"/>
    </xf>
    <xf numFmtId="0" fontId="0" fillId="4" borderId="1" xfId="0" applyFill="1" applyBorder="1" applyAlignment="1">
      <alignment vertical="top"/>
    </xf>
    <xf numFmtId="164" fontId="0" fillId="4" borderId="1" xfId="2" applyNumberFormat="1" applyFont="1" applyFill="1" applyBorder="1" applyAlignment="1">
      <alignment vertical="top"/>
    </xf>
    <xf numFmtId="0" fontId="6" fillId="5" borderId="0" xfId="0" applyFont="1" applyFill="1" applyAlignment="1">
      <alignment vertical="top"/>
    </xf>
    <xf numFmtId="0" fontId="0" fillId="5" borderId="0" xfId="0" applyFill="1" applyAlignment="1">
      <alignment vertical="top"/>
    </xf>
    <xf numFmtId="0" fontId="6" fillId="6" borderId="0" xfId="0" applyFont="1" applyFill="1" applyAlignment="1">
      <alignment vertical="top"/>
    </xf>
    <xf numFmtId="0" fontId="0" fillId="6" borderId="0" xfId="0" applyFill="1" applyAlignment="1">
      <alignment vertical="top"/>
    </xf>
    <xf numFmtId="0" fontId="2" fillId="3" borderId="0" xfId="0" applyFont="1" applyFill="1" applyAlignment="1">
      <alignment vertical="top"/>
    </xf>
    <xf numFmtId="0" fontId="3" fillId="3" borderId="0" xfId="5" applyFill="1" applyAlignment="1">
      <alignment vertical="top"/>
    </xf>
    <xf numFmtId="0" fontId="7" fillId="0" borderId="0" xfId="0" applyFont="1" applyAlignment="1">
      <alignment vertical="top"/>
    </xf>
    <xf numFmtId="164" fontId="0" fillId="0" borderId="1" xfId="0" applyNumberFormat="1" applyBorder="1" applyAlignment="1">
      <alignment horizontal="center" vertical="center"/>
    </xf>
    <xf numFmtId="164" fontId="2" fillId="0" borderId="1" xfId="0" applyNumberFormat="1" applyFont="1" applyBorder="1" applyAlignment="1">
      <alignment horizontal="center" vertical="center"/>
    </xf>
    <xf numFmtId="0" fontId="0" fillId="3" borderId="0" xfId="0" applyFill="1" applyBorder="1" applyAlignment="1">
      <alignment vertical="top"/>
    </xf>
    <xf numFmtId="0" fontId="5" fillId="3" borderId="0" xfId="0" applyFont="1" applyFill="1" applyBorder="1" applyAlignment="1">
      <alignment vertical="top"/>
    </xf>
    <xf numFmtId="0" fontId="0" fillId="3" borderId="0" xfId="0" applyFill="1" applyBorder="1" applyAlignment="1">
      <alignment vertical="top" wrapText="1"/>
    </xf>
    <xf numFmtId="0" fontId="9" fillId="3" borderId="0" xfId="0" applyFont="1" applyFill="1" applyBorder="1" applyAlignment="1">
      <alignment vertical="top"/>
    </xf>
    <xf numFmtId="0" fontId="4" fillId="3" borderId="0" xfId="0" applyFont="1" applyFill="1" applyAlignment="1">
      <alignment horizontal="left" wrapText="1"/>
    </xf>
  </cellXfs>
  <cellStyles count="6">
    <cellStyle name="20% - Accent5" xfId="4" builtinId="46"/>
    <cellStyle name="Comma" xfId="1" builtinId="3"/>
    <cellStyle name="Currency" xfId="2" builtinId="4"/>
    <cellStyle name="Hyperlink" xfId="5"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441898</xdr:colOff>
      <xdr:row>0</xdr:row>
      <xdr:rowOff>0</xdr:rowOff>
    </xdr:from>
    <xdr:to>
      <xdr:col>1</xdr:col>
      <xdr:colOff>2286000</xdr:colOff>
      <xdr:row>3</xdr:row>
      <xdr:rowOff>13335</xdr:rowOff>
    </xdr:to>
    <xdr:pic>
      <xdr:nvPicPr>
        <xdr:cNvPr id="3" name="Picture 2">
          <a:extLst>
            <a:ext uri="{FF2B5EF4-FFF2-40B4-BE49-F238E27FC236}">
              <a16:creationId xmlns:a16="http://schemas.microsoft.com/office/drawing/2014/main" id="{82440505-A898-426C-91B4-B9E44BB7FBC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7107" b="38346"/>
        <a:stretch/>
      </xdr:blipFill>
      <xdr:spPr>
        <a:xfrm>
          <a:off x="441898" y="0"/>
          <a:ext cx="2472752" cy="603885"/>
        </a:xfrm>
        <a:prstGeom prst="rect">
          <a:avLst/>
        </a:prstGeom>
      </xdr:spPr>
    </xdr:pic>
    <xdr:clientData/>
  </xdr:twoCellAnchor>
  <xdr:twoCellAnchor>
    <xdr:from>
      <xdr:col>5</xdr:col>
      <xdr:colOff>208722</xdr:colOff>
      <xdr:row>1</xdr:row>
      <xdr:rowOff>41414</xdr:rowOff>
    </xdr:from>
    <xdr:to>
      <xdr:col>6</xdr:col>
      <xdr:colOff>6088545</xdr:colOff>
      <xdr:row>6</xdr:row>
      <xdr:rowOff>152400</xdr:rowOff>
    </xdr:to>
    <xdr:sp macro="" textlink="">
      <xdr:nvSpPr>
        <xdr:cNvPr id="2" name="TextBox 1">
          <a:extLst>
            <a:ext uri="{FF2B5EF4-FFF2-40B4-BE49-F238E27FC236}">
              <a16:creationId xmlns:a16="http://schemas.microsoft.com/office/drawing/2014/main" id="{46342E4F-8653-4908-9FCE-FFEA25BF101D}"/>
            </a:ext>
          </a:extLst>
        </xdr:cNvPr>
        <xdr:cNvSpPr txBox="1"/>
      </xdr:nvSpPr>
      <xdr:spPr>
        <a:xfrm>
          <a:off x="13629447" y="231914"/>
          <a:ext cx="6146523" cy="1206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sng" strike="noStrike">
              <a:solidFill>
                <a:schemeClr val="dk1"/>
              </a:solidFill>
              <a:effectLst/>
              <a:latin typeface="+mn-lt"/>
              <a:ea typeface="+mn-ea"/>
              <a:cs typeface="+mn-cs"/>
              <a:hlinkClick xmlns:r="http://schemas.openxmlformats.org/officeDocument/2006/relationships" r:id=""/>
            </a:rPr>
            <a:t>www.appraisd.com</a:t>
          </a:r>
          <a:r>
            <a:rPr lang="en-GB"/>
            <a:t> </a:t>
          </a:r>
        </a:p>
        <a:p>
          <a:r>
            <a:rPr lang="en-GB" sz="1100" b="0" i="0" u="sng" strike="noStrike">
              <a:solidFill>
                <a:schemeClr val="dk1"/>
              </a:solidFill>
              <a:effectLst/>
              <a:latin typeface="+mn-lt"/>
              <a:ea typeface="+mn-ea"/>
              <a:cs typeface="+mn-cs"/>
              <a:hlinkClick xmlns:r="http://schemas.openxmlformats.org/officeDocument/2006/relationships" r:id=""/>
            </a:rPr>
            <a:t>info@appraisd.com</a:t>
          </a:r>
          <a:r>
            <a:rPr lang="en-GB"/>
            <a:t> </a:t>
          </a:r>
        </a:p>
        <a:p>
          <a:r>
            <a:rPr lang="en-GB" sz="1100" b="0" i="0" u="none" strike="noStrike">
              <a:solidFill>
                <a:schemeClr val="dk1"/>
              </a:solidFill>
              <a:effectLst/>
              <a:latin typeface="+mn-lt"/>
              <a:ea typeface="+mn-ea"/>
              <a:cs typeface="+mn-cs"/>
            </a:rPr>
            <a:t>Compiled by Roly Walter from Appraisd - roly.walter@appraisd.com - last updated 1 Sept 2020</a:t>
          </a:r>
          <a:r>
            <a:rPr lang="en-GB"/>
            <a:t> </a:t>
          </a:r>
        </a:p>
        <a:p>
          <a:r>
            <a:rPr lang="en-GB"/>
            <a:t>Do not distribute without permission</a:t>
          </a:r>
          <a:r>
            <a:rPr lang="en-GB" baseline="0"/>
            <a:t> from Appraisd.</a:t>
          </a:r>
          <a:endParaRPr lang="en-GB"/>
        </a:p>
        <a:p>
          <a:r>
            <a:rPr lang="en-GB" sz="1100" b="0" i="0" u="none" strike="noStrike">
              <a:solidFill>
                <a:schemeClr val="dk1"/>
              </a:solidFill>
              <a:effectLst/>
              <a:latin typeface="+mn-lt"/>
              <a:ea typeface="+mn-ea"/>
              <a:cs typeface="+mn-cs"/>
            </a:rPr>
            <a:t>© Copyright Appraisd Ltd 2020</a:t>
          </a:r>
          <a:r>
            <a:rPr lang="en-GB"/>
            <a:t> </a:t>
          </a:r>
          <a:endParaRPr lang="en-GB" sz="1100"/>
        </a:p>
      </xdr:txBody>
    </xdr:sp>
    <xdr:clientData/>
  </xdr:twoCellAnchor>
  <xdr:twoCellAnchor>
    <xdr:from>
      <xdr:col>1</xdr:col>
      <xdr:colOff>1981200</xdr:colOff>
      <xdr:row>58</xdr:row>
      <xdr:rowOff>19050</xdr:rowOff>
    </xdr:from>
    <xdr:to>
      <xdr:col>4</xdr:col>
      <xdr:colOff>66675</xdr:colOff>
      <xdr:row>76</xdr:row>
      <xdr:rowOff>171450</xdr:rowOff>
    </xdr:to>
    <xdr:sp macro="" textlink="">
      <xdr:nvSpPr>
        <xdr:cNvPr id="4" name="TextBox 3">
          <a:extLst>
            <a:ext uri="{FF2B5EF4-FFF2-40B4-BE49-F238E27FC236}">
              <a16:creationId xmlns:a16="http://schemas.microsoft.com/office/drawing/2014/main" id="{3CA37B72-0E0C-4BB8-888A-4C2A6FBC4E61}"/>
            </a:ext>
          </a:extLst>
        </xdr:cNvPr>
        <xdr:cNvSpPr txBox="1"/>
      </xdr:nvSpPr>
      <xdr:spPr>
        <a:xfrm>
          <a:off x="2590800" y="13735050"/>
          <a:ext cx="8782050" cy="36385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100" b="1" i="0">
              <a:solidFill>
                <a:schemeClr val="dk1"/>
              </a:solidFill>
              <a:effectLst/>
              <a:latin typeface="+mn-lt"/>
              <a:ea typeface="+mn-ea"/>
              <a:cs typeface="+mn-cs"/>
            </a:rPr>
            <a:t>Quote from someone</a:t>
          </a:r>
          <a:r>
            <a:rPr lang="en-GB" sz="1100" b="1" i="0" baseline="0">
              <a:solidFill>
                <a:schemeClr val="dk1"/>
              </a:solidFill>
              <a:effectLst/>
              <a:latin typeface="+mn-lt"/>
              <a:ea typeface="+mn-ea"/>
              <a:cs typeface="+mn-cs"/>
            </a:rPr>
            <a:t> who implemented Appraisd at a 3,000+ employee organisation:</a:t>
          </a:r>
          <a:endParaRPr lang="en-GB" sz="1100" b="1" i="0">
            <a:solidFill>
              <a:schemeClr val="dk1"/>
            </a:solidFill>
            <a:effectLst/>
            <a:latin typeface="+mn-lt"/>
            <a:ea typeface="+mn-ea"/>
            <a:cs typeface="+mn-cs"/>
          </a:endParaRPr>
        </a:p>
        <a:p>
          <a:pPr rtl="0"/>
          <a:endParaRPr lang="en-GB" sz="1100" b="0" i="0">
            <a:solidFill>
              <a:schemeClr val="dk1"/>
            </a:solidFill>
            <a:effectLst/>
            <a:latin typeface="+mn-lt"/>
            <a:ea typeface="+mn-ea"/>
            <a:cs typeface="+mn-cs"/>
          </a:endParaRPr>
        </a:p>
        <a:p>
          <a:pPr rtl="0"/>
          <a:r>
            <a:rPr lang="en-GB" sz="1100" b="0" i="0">
              <a:solidFill>
                <a:schemeClr val="dk1"/>
              </a:solidFill>
              <a:effectLst/>
              <a:latin typeface="+mn-lt"/>
              <a:ea typeface="+mn-ea"/>
              <a:cs typeface="+mn-cs"/>
            </a:rPr>
            <a:t>"I remember with the old paper based process it probably took about 5 hours per person per appraisal – including prep (60 mins), the conversation itself (60-90mins), follow-up and admin (60-90 mins).</a:t>
          </a:r>
        </a:p>
        <a:p>
          <a:pPr rtl="0"/>
          <a:r>
            <a:rPr lang="en-GB" sz="1100" b="0" i="0">
              <a:solidFill>
                <a:schemeClr val="dk1"/>
              </a:solidFill>
              <a:effectLst/>
              <a:latin typeface="+mn-lt"/>
              <a:ea typeface="+mn-ea"/>
              <a:cs typeface="+mn-cs"/>
            </a:rPr>
            <a:t> </a:t>
          </a:r>
        </a:p>
        <a:p>
          <a:pPr rtl="0"/>
          <a:r>
            <a:rPr lang="en-GB" sz="1100" b="0" i="0">
              <a:solidFill>
                <a:schemeClr val="dk1"/>
              </a:solidFill>
              <a:effectLst/>
              <a:latin typeface="+mn-lt"/>
              <a:ea typeface="+mn-ea"/>
              <a:cs typeface="+mn-cs"/>
            </a:rPr>
            <a:t>By admin I’m referring to managing the process via email, and printing/signing/ scanning/emailing the forms to/from HR, tracking who had done it etc, flicking between old forms and new forms etc, tracking and collating feedback…. All very arduous and not high-value tasks!</a:t>
          </a:r>
        </a:p>
        <a:p>
          <a:pPr rtl="0"/>
          <a:r>
            <a:rPr lang="en-GB" sz="1100" b="0" i="0">
              <a:solidFill>
                <a:schemeClr val="dk1"/>
              </a:solidFill>
              <a:effectLst/>
              <a:latin typeface="+mn-lt"/>
              <a:ea typeface="+mn-ea"/>
              <a:cs typeface="+mn-cs"/>
            </a:rPr>
            <a:t> </a:t>
          </a:r>
        </a:p>
        <a:p>
          <a:pPr rtl="0"/>
          <a:r>
            <a:rPr lang="en-GB" sz="1100" b="0" i="0">
              <a:solidFill>
                <a:schemeClr val="dk1"/>
              </a:solidFill>
              <a:effectLst/>
              <a:latin typeface="+mn-lt"/>
              <a:ea typeface="+mn-ea"/>
              <a:cs typeface="+mn-cs"/>
            </a:rPr>
            <a:t>Where Appraisd helped directly was with the admin – from a user (especially from a manager) perspective, it all but eliminates it. It also helped with the prep, as I didn’t need to hunt around for information, emails, paper etc – it was all in one place. It also gives management and HR so much more visibility, so I wouldn’t have had to provide manual updates etc to them (during and after the process).</a:t>
          </a:r>
        </a:p>
        <a:p>
          <a:pPr rtl="0"/>
          <a:r>
            <a:rPr lang="en-GB" sz="1100" b="0" i="0">
              <a:solidFill>
                <a:schemeClr val="dk1"/>
              </a:solidFill>
              <a:effectLst/>
              <a:latin typeface="+mn-lt"/>
              <a:ea typeface="+mn-ea"/>
              <a:cs typeface="+mn-cs"/>
            </a:rPr>
            <a:t> </a:t>
          </a:r>
        </a:p>
        <a:p>
          <a:pPr rtl="0"/>
          <a:r>
            <a:rPr lang="en-GB" sz="1100" b="0" i="0">
              <a:solidFill>
                <a:schemeClr val="dk1"/>
              </a:solidFill>
              <a:effectLst/>
              <a:latin typeface="+mn-lt"/>
              <a:ea typeface="+mn-ea"/>
              <a:cs typeface="+mn-cs"/>
            </a:rPr>
            <a:t>Where Appraisd helped indirectly was the mental energy it freed up to be able to think about the important elements of the “appraisal” – the conversation itself, the aspirations and goals of the individual, etc. Not only does it take less time and effort to flick between paper forms, but it actually makes stronger connections between information points so that the conversations can be more effective.</a:t>
          </a:r>
        </a:p>
        <a:p>
          <a:pPr rtl="0"/>
          <a:r>
            <a:rPr lang="en-GB" sz="1100" b="0" i="0">
              <a:solidFill>
                <a:schemeClr val="dk1"/>
              </a:solidFill>
              <a:effectLst/>
              <a:latin typeface="+mn-lt"/>
              <a:ea typeface="+mn-ea"/>
              <a:cs typeface="+mn-cs"/>
            </a:rPr>
            <a:t> </a:t>
          </a:r>
        </a:p>
        <a:p>
          <a:pPr rtl="0"/>
          <a:r>
            <a:rPr lang="en-GB" sz="1100" b="0" i="0">
              <a:solidFill>
                <a:schemeClr val="dk1"/>
              </a:solidFill>
              <a:effectLst/>
              <a:latin typeface="+mn-lt"/>
              <a:ea typeface="+mn-ea"/>
              <a:cs typeface="+mn-cs"/>
            </a:rPr>
            <a:t>So I would probably have saved at least 20-25% of the time I guess. So with a team of 8, doing 2 formal appraisals per year it’s about 16 hours saved (doesn’t sound a lot but if there are 100 managers…. That’s c 200 working days a year)."</a:t>
          </a:r>
        </a:p>
        <a:p>
          <a:endParaRPr lang="en-GB" sz="1100"/>
        </a:p>
      </xdr:txBody>
    </xdr:sp>
    <xdr:clientData/>
  </xdr:twoCellAnchor>
</xdr:wsDr>
</file>

<file path=xl/persons/person.xml><?xml version="1.0" encoding="utf-8"?>
<personList xmlns="http://schemas.microsoft.com/office/spreadsheetml/2018/threadedcomments" xmlns:x="http://schemas.openxmlformats.org/spreadsheetml/2006/main">
  <person displayName="Elissa" id="{E4CA68D1-FD62-44D3-897B-95C6B2B08DBD}" userId="S::elissa.dennis@sfs-group.co.uk::e8b85c15-5c93-4e12-93f3-37c7b771be3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2" dT="2020-09-18T13:01:59.83" personId="{E4CA68D1-FD62-44D3-897B-95C6B2B08DBD}" id="{745BAB4A-A6AB-431E-BC52-D55762FD9955}">
    <text>Delete these and add instructions at the top</text>
  </threadedComment>
  <threadedComment ref="G13" dT="2020-09-18T13:01:59.83" personId="{E4CA68D1-FD62-44D3-897B-95C6B2B08DBD}" id="{7C7C8C02-12AD-48C8-82AD-0047F3F54080}">
    <text>Delete these and add instructions at the top</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forbes.com/sites/karlynborysenko/2019/05/02/how-much-are-your-disengaged-employees-costing-you/" TargetMode="External"/><Relationship Id="rId7" Type="http://schemas.openxmlformats.org/officeDocument/2006/relationships/drawing" Target="../drawings/drawing1.xml"/><Relationship Id="rId2" Type="http://schemas.openxmlformats.org/officeDocument/2006/relationships/hyperlink" Target="mailto:info@appraisd.com" TargetMode="External"/><Relationship Id="rId1" Type="http://schemas.openxmlformats.org/officeDocument/2006/relationships/hyperlink" Target="http://www.appraisd.com/" TargetMode="External"/><Relationship Id="rId6" Type="http://schemas.openxmlformats.org/officeDocument/2006/relationships/printerSettings" Target="../printerSettings/printerSettings1.bin"/><Relationship Id="rId5" Type="http://schemas.openxmlformats.org/officeDocument/2006/relationships/hyperlink" Target="https://www.ons.gov.uk/employmentandlabourmarket/peopleinwork/employmentandemployeetypes/datasets/sicknessabsenceinthelabourmarket" TargetMode="External"/><Relationship Id="rId10" Type="http://schemas.microsoft.com/office/2017/10/relationships/threadedComment" Target="../threadedComments/threadedComment1.xml"/><Relationship Id="rId4" Type="http://schemas.openxmlformats.org/officeDocument/2006/relationships/hyperlink" Target="https://hbr.org/2013/07/employee-engagement-does-more"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C517-69BA-4F90-8745-C64A65D7FAC4}">
  <dimension ref="A1:Y235"/>
  <sheetViews>
    <sheetView tabSelected="1" zoomScaleNormal="100" workbookViewId="0">
      <selection activeCell="B8" sqref="B8"/>
    </sheetView>
  </sheetViews>
  <sheetFormatPr defaultColWidth="9.109375" defaultRowHeight="14.4" x14ac:dyDescent="0.3"/>
  <cols>
    <col min="1" max="1" width="9.109375" style="4"/>
    <col min="2" max="2" width="94.33203125" style="1" customWidth="1"/>
    <col min="3" max="3" width="32.5546875" style="1" customWidth="1"/>
    <col min="4" max="4" width="33.5546875" style="1" customWidth="1"/>
    <col min="5" max="5" width="31.6640625" style="1" customWidth="1"/>
    <col min="6" max="6" width="4" style="4" customWidth="1"/>
    <col min="7" max="7" width="113.88671875" style="5" customWidth="1"/>
    <col min="8" max="25" width="9.109375" style="4"/>
    <col min="26" max="16384" width="9.109375" style="1"/>
  </cols>
  <sheetData>
    <row r="1" spans="2:8" s="4" customFormat="1" x14ac:dyDescent="0.3">
      <c r="G1" s="5"/>
    </row>
    <row r="2" spans="2:8" s="4" customFormat="1" x14ac:dyDescent="0.3">
      <c r="G2" s="5"/>
    </row>
    <row r="3" spans="2:8" s="4" customFormat="1" ht="18" customHeight="1" x14ac:dyDescent="0.3">
      <c r="G3" s="5"/>
    </row>
    <row r="4" spans="2:8" s="43" customFormat="1" ht="18" x14ac:dyDescent="0.3">
      <c r="B4" s="44" t="s">
        <v>17</v>
      </c>
      <c r="G4" s="45"/>
    </row>
    <row r="5" spans="2:8" s="43" customFormat="1" ht="18" x14ac:dyDescent="0.3">
      <c r="B5" s="44"/>
      <c r="G5" s="45"/>
    </row>
    <row r="6" spans="2:8" s="43" customFormat="1" ht="15.6" x14ac:dyDescent="0.3">
      <c r="B6" s="46" t="s">
        <v>69</v>
      </c>
      <c r="G6" s="45"/>
    </row>
    <row r="7" spans="2:8" s="43" customFormat="1" ht="18" x14ac:dyDescent="0.3">
      <c r="B7" s="44"/>
      <c r="G7" s="45"/>
    </row>
    <row r="8" spans="2:8" s="43" customFormat="1" ht="18" x14ac:dyDescent="0.3">
      <c r="B8" s="44"/>
      <c r="G8" s="45"/>
    </row>
    <row r="9" spans="2:8" x14ac:dyDescent="0.3">
      <c r="B9" s="4"/>
      <c r="C9" s="4"/>
      <c r="D9" s="4"/>
      <c r="E9" s="4"/>
    </row>
    <row r="10" spans="2:8" ht="23.4" x14ac:dyDescent="0.3">
      <c r="B10" s="34" t="s">
        <v>28</v>
      </c>
      <c r="C10" s="35"/>
      <c r="D10" s="35"/>
      <c r="E10" s="35"/>
    </row>
    <row r="11" spans="2:8" ht="24" customHeight="1" x14ac:dyDescent="0.3">
      <c r="C11" s="40" t="s">
        <v>0</v>
      </c>
      <c r="D11" s="40" t="s">
        <v>56</v>
      </c>
      <c r="E11" s="7" t="s">
        <v>4</v>
      </c>
      <c r="G11" s="20" t="s">
        <v>33</v>
      </c>
      <c r="H11" s="38"/>
    </row>
    <row r="12" spans="2:8" x14ac:dyDescent="0.3">
      <c r="B12" s="1" t="s">
        <v>1</v>
      </c>
      <c r="C12" s="8">
        <v>100</v>
      </c>
      <c r="D12" s="1">
        <f>C12</f>
        <v>100</v>
      </c>
      <c r="G12" s="21" t="s">
        <v>68</v>
      </c>
    </row>
    <row r="13" spans="2:8" x14ac:dyDescent="0.3">
      <c r="B13" s="1" t="s">
        <v>2</v>
      </c>
      <c r="C13" s="9">
        <v>36000</v>
      </c>
      <c r="D13" s="2">
        <f>C13</f>
        <v>36000</v>
      </c>
      <c r="E13" s="10"/>
      <c r="G13" s="21" t="s">
        <v>68</v>
      </c>
    </row>
    <row r="14" spans="2:8" x14ac:dyDescent="0.3">
      <c r="B14" s="1" t="s">
        <v>5</v>
      </c>
      <c r="C14" s="2">
        <f>C13*C12</f>
        <v>3600000</v>
      </c>
      <c r="D14" s="2">
        <f>D13*D12</f>
        <v>3600000</v>
      </c>
      <c r="E14" s="10"/>
    </row>
    <row r="15" spans="2:8" ht="43.2" x14ac:dyDescent="0.3">
      <c r="B15" s="6" t="s">
        <v>50</v>
      </c>
      <c r="C15" s="10"/>
      <c r="D15" s="19">
        <v>0.41</v>
      </c>
      <c r="E15" s="10"/>
      <c r="G15" s="21" t="s">
        <v>51</v>
      </c>
    </row>
    <row r="16" spans="2:8" x14ac:dyDescent="0.3">
      <c r="B16" s="1" t="s">
        <v>48</v>
      </c>
      <c r="C16" s="23">
        <v>0.18</v>
      </c>
      <c r="D16" s="11">
        <f>(1-D15)*C16</f>
        <v>0.10620000000000002</v>
      </c>
      <c r="E16" s="10"/>
      <c r="G16" s="21" t="s">
        <v>49</v>
      </c>
    </row>
    <row r="17" spans="2:7" x14ac:dyDescent="0.3">
      <c r="C17" s="10"/>
      <c r="D17" s="10"/>
      <c r="E17" s="10"/>
      <c r="G17" s="21"/>
    </row>
    <row r="18" spans="2:7" x14ac:dyDescent="0.3">
      <c r="B18" s="7" t="s">
        <v>14</v>
      </c>
      <c r="C18" s="10"/>
      <c r="D18" s="10"/>
      <c r="E18" s="10"/>
      <c r="G18" s="21"/>
    </row>
    <row r="19" spans="2:7" ht="28.8" x14ac:dyDescent="0.3">
      <c r="B19" s="1" t="s">
        <v>10</v>
      </c>
      <c r="C19" s="2">
        <f>C13/2</f>
        <v>18000</v>
      </c>
      <c r="D19" s="2">
        <f>D13/2</f>
        <v>18000</v>
      </c>
      <c r="E19" s="10"/>
      <c r="G19" s="21" t="s">
        <v>47</v>
      </c>
    </row>
    <row r="20" spans="2:7" x14ac:dyDescent="0.3">
      <c r="B20" s="13" t="s">
        <v>3</v>
      </c>
      <c r="C20" s="14">
        <f>C19*C12*C16</f>
        <v>324000</v>
      </c>
      <c r="D20" s="14">
        <f>D19*D12*D16</f>
        <v>191160.00000000003</v>
      </c>
      <c r="E20" s="15">
        <f>C20-D20</f>
        <v>132839.99999999997</v>
      </c>
      <c r="G20" s="21" t="s">
        <v>54</v>
      </c>
    </row>
    <row r="21" spans="2:7" x14ac:dyDescent="0.3">
      <c r="C21" s="10"/>
      <c r="D21" s="10"/>
      <c r="E21" s="16"/>
      <c r="G21" s="21"/>
    </row>
    <row r="22" spans="2:7" x14ac:dyDescent="0.3">
      <c r="B22" s="7" t="s">
        <v>57</v>
      </c>
      <c r="C22" s="10"/>
      <c r="D22" s="10"/>
      <c r="E22" s="16"/>
      <c r="G22" s="21"/>
    </row>
    <row r="23" spans="2:7" x14ac:dyDescent="0.3">
      <c r="B23" s="1" t="s">
        <v>58</v>
      </c>
      <c r="C23" s="10">
        <f>(C13/1500)*5*C12*2</f>
        <v>24000</v>
      </c>
      <c r="D23" s="10">
        <f>(D13/1500)*3.5*D12*2</f>
        <v>16800</v>
      </c>
      <c r="E23" s="16"/>
      <c r="G23" s="21" t="s">
        <v>62</v>
      </c>
    </row>
    <row r="24" spans="2:7" x14ac:dyDescent="0.3">
      <c r="B24" s="1" t="s">
        <v>59</v>
      </c>
      <c r="C24" s="10">
        <f>(C13/1500)*5*C12*2</f>
        <v>24000</v>
      </c>
      <c r="D24" s="10">
        <f>(D13/1500)*3.5*D12*2</f>
        <v>16800</v>
      </c>
      <c r="E24" s="16"/>
      <c r="G24" s="21" t="s">
        <v>60</v>
      </c>
    </row>
    <row r="25" spans="2:7" ht="30.75" customHeight="1" x14ac:dyDescent="0.3">
      <c r="B25" s="13" t="s">
        <v>61</v>
      </c>
      <c r="C25" s="18">
        <f>SUM(C23:C24)</f>
        <v>48000</v>
      </c>
      <c r="D25" s="18">
        <f>SUM(D23:D24)</f>
        <v>33600</v>
      </c>
      <c r="E25" s="15">
        <f>C25-D25</f>
        <v>14400</v>
      </c>
      <c r="G25" s="21" t="s">
        <v>63</v>
      </c>
    </row>
    <row r="26" spans="2:7" x14ac:dyDescent="0.3">
      <c r="C26" s="10"/>
      <c r="D26" s="10"/>
      <c r="E26" s="16"/>
      <c r="G26" s="21"/>
    </row>
    <row r="27" spans="2:7" x14ac:dyDescent="0.3">
      <c r="B27" s="7" t="s">
        <v>64</v>
      </c>
      <c r="C27" s="10"/>
      <c r="D27" s="10"/>
      <c r="E27" s="16"/>
      <c r="G27" s="21"/>
    </row>
    <row r="28" spans="2:7" ht="28.8" x14ac:dyDescent="0.3">
      <c r="B28" s="13" t="s">
        <v>65</v>
      </c>
      <c r="C28" s="41" t="s">
        <v>66</v>
      </c>
      <c r="D28" s="41" t="s">
        <v>66</v>
      </c>
      <c r="E28" s="42" t="s">
        <v>66</v>
      </c>
      <c r="G28" s="21" t="s">
        <v>67</v>
      </c>
    </row>
    <row r="29" spans="2:7" x14ac:dyDescent="0.3">
      <c r="C29" s="10"/>
      <c r="D29" s="10"/>
      <c r="E29" s="16"/>
      <c r="G29" s="21"/>
    </row>
    <row r="30" spans="2:7" x14ac:dyDescent="0.3">
      <c r="B30" s="7" t="s">
        <v>15</v>
      </c>
      <c r="C30" s="10"/>
      <c r="D30" s="10"/>
      <c r="E30" s="16"/>
      <c r="G30" s="21"/>
    </row>
    <row r="31" spans="2:7" x14ac:dyDescent="0.3">
      <c r="B31" s="6" t="s">
        <v>12</v>
      </c>
      <c r="C31" s="17"/>
      <c r="D31" s="19">
        <v>0.25</v>
      </c>
      <c r="E31" s="16"/>
      <c r="G31" s="21" t="s">
        <v>34</v>
      </c>
    </row>
    <row r="32" spans="2:7" x14ac:dyDescent="0.3">
      <c r="B32" s="1" t="s">
        <v>6</v>
      </c>
      <c r="C32" s="24">
        <v>4.4000000000000004</v>
      </c>
      <c r="D32" s="25">
        <f>(1-D31)*C32</f>
        <v>3.3000000000000003</v>
      </c>
      <c r="E32" s="16"/>
      <c r="G32" s="21"/>
    </row>
    <row r="33" spans="2:7" x14ac:dyDescent="0.3">
      <c r="B33" s="1" t="s">
        <v>13</v>
      </c>
      <c r="C33" s="9">
        <v>10000000</v>
      </c>
      <c r="D33" s="10"/>
      <c r="E33" s="16"/>
      <c r="G33" s="21" t="s">
        <v>44</v>
      </c>
    </row>
    <row r="34" spans="2:7" x14ac:dyDescent="0.3">
      <c r="B34" s="1" t="s">
        <v>7</v>
      </c>
      <c r="C34" s="9">
        <f>C33/C12</f>
        <v>100000</v>
      </c>
      <c r="D34" s="2">
        <f>C34</f>
        <v>100000</v>
      </c>
      <c r="E34" s="16"/>
      <c r="G34" s="21" t="s">
        <v>45</v>
      </c>
    </row>
    <row r="35" spans="2:7" x14ac:dyDescent="0.3">
      <c r="B35" s="1" t="s">
        <v>9</v>
      </c>
      <c r="C35" s="10">
        <f>C32/260*C34</f>
        <v>1692.3076923076926</v>
      </c>
      <c r="D35" s="10">
        <f>D32/260*D34</f>
        <v>1269.2307692307693</v>
      </c>
      <c r="E35" s="16"/>
      <c r="G35" s="21" t="s">
        <v>46</v>
      </c>
    </row>
    <row r="36" spans="2:7" x14ac:dyDescent="0.3">
      <c r="B36" s="13" t="s">
        <v>8</v>
      </c>
      <c r="C36" s="18">
        <f>C35*C12</f>
        <v>169230.76923076925</v>
      </c>
      <c r="D36" s="18">
        <f>D35*D12</f>
        <v>126923.07692307692</v>
      </c>
      <c r="E36" s="15">
        <f>C36-D36</f>
        <v>42307.692307692327</v>
      </c>
      <c r="G36" s="21"/>
    </row>
    <row r="37" spans="2:7" x14ac:dyDescent="0.3">
      <c r="C37" s="10"/>
      <c r="D37" s="10"/>
      <c r="E37" s="16"/>
      <c r="G37" s="21"/>
    </row>
    <row r="38" spans="2:7" x14ac:dyDescent="0.3">
      <c r="B38" s="7" t="s">
        <v>16</v>
      </c>
      <c r="C38" s="10"/>
      <c r="D38" s="10"/>
      <c r="E38" s="16"/>
      <c r="G38" s="21"/>
    </row>
    <row r="39" spans="2:7" ht="43.2" x14ac:dyDescent="0.3">
      <c r="B39" s="6" t="s">
        <v>53</v>
      </c>
      <c r="C39" s="11">
        <v>0</v>
      </c>
      <c r="D39" s="19">
        <v>0.05</v>
      </c>
      <c r="E39" s="16"/>
      <c r="G39" s="21" t="s">
        <v>52</v>
      </c>
    </row>
    <row r="40" spans="2:7" ht="28.8" x14ac:dyDescent="0.3">
      <c r="B40" s="1" t="s">
        <v>55</v>
      </c>
      <c r="C40" s="10">
        <f>C39*C34</f>
        <v>0</v>
      </c>
      <c r="D40" s="10">
        <f>D39*D34</f>
        <v>5000</v>
      </c>
      <c r="E40" s="16"/>
      <c r="G40" s="21" t="s">
        <v>32</v>
      </c>
    </row>
    <row r="41" spans="2:7" x14ac:dyDescent="0.3">
      <c r="B41" s="13" t="s">
        <v>11</v>
      </c>
      <c r="C41" s="18">
        <f>C40*C12</f>
        <v>0</v>
      </c>
      <c r="D41" s="18">
        <f>D40*D12</f>
        <v>500000</v>
      </c>
      <c r="E41" s="15">
        <f>D41-C41</f>
        <v>500000</v>
      </c>
      <c r="G41" s="21"/>
    </row>
    <row r="42" spans="2:7" x14ac:dyDescent="0.3">
      <c r="B42" s="4"/>
      <c r="C42" s="4"/>
      <c r="D42" s="4"/>
      <c r="E42" s="38"/>
      <c r="G42" s="21"/>
    </row>
    <row r="43" spans="2:7" ht="33" customHeight="1" x14ac:dyDescent="0.3">
      <c r="B43" s="47" t="s">
        <v>41</v>
      </c>
      <c r="C43" s="47"/>
      <c r="D43" s="47"/>
      <c r="E43" s="47"/>
      <c r="G43" s="21"/>
    </row>
    <row r="44" spans="2:7" x14ac:dyDescent="0.3">
      <c r="B44" s="4"/>
      <c r="C44" s="4"/>
      <c r="D44" s="4"/>
      <c r="E44" s="4"/>
      <c r="G44" s="21"/>
    </row>
    <row r="45" spans="2:7" ht="23.4" x14ac:dyDescent="0.3">
      <c r="B45" s="36" t="s">
        <v>27</v>
      </c>
      <c r="C45" s="37"/>
      <c r="D45" s="37"/>
      <c r="E45" s="37"/>
      <c r="G45" s="21"/>
    </row>
    <row r="46" spans="2:7" ht="15.6" x14ac:dyDescent="0.3">
      <c r="B46" s="7" t="s">
        <v>26</v>
      </c>
      <c r="C46" s="40" t="s">
        <v>0</v>
      </c>
      <c r="D46" s="40" t="s">
        <v>56</v>
      </c>
      <c r="E46" s="7" t="s">
        <v>4</v>
      </c>
      <c r="G46" s="21"/>
    </row>
    <row r="47" spans="2:7" x14ac:dyDescent="0.3">
      <c r="B47" s="1" t="s">
        <v>37</v>
      </c>
      <c r="C47" s="1">
        <v>0</v>
      </c>
      <c r="D47" s="12">
        <f>45*C12</f>
        <v>4500</v>
      </c>
      <c r="E47" s="3">
        <f>D47-C47</f>
        <v>4500</v>
      </c>
      <c r="G47" s="21" t="s">
        <v>35</v>
      </c>
    </row>
    <row r="48" spans="2:7" ht="28.8" x14ac:dyDescent="0.3">
      <c r="B48" s="1" t="s">
        <v>38</v>
      </c>
      <c r="C48" s="2">
        <v>10000</v>
      </c>
      <c r="D48" s="2">
        <v>10000</v>
      </c>
      <c r="E48" s="3">
        <f>D48-C48</f>
        <v>0</v>
      </c>
      <c r="G48" s="21" t="s">
        <v>36</v>
      </c>
    </row>
    <row r="49" spans="2:7" x14ac:dyDescent="0.3">
      <c r="B49" s="4"/>
      <c r="C49" s="4"/>
      <c r="D49" s="4"/>
      <c r="E49" s="4"/>
      <c r="G49" s="21"/>
    </row>
    <row r="50" spans="2:7" x14ac:dyDescent="0.3">
      <c r="B50" s="4"/>
      <c r="C50" s="4"/>
      <c r="D50" s="4"/>
      <c r="E50" s="4"/>
      <c r="G50" s="21"/>
    </row>
    <row r="51" spans="2:7" x14ac:dyDescent="0.3">
      <c r="B51" s="4"/>
      <c r="C51" s="4"/>
      <c r="D51" s="4"/>
      <c r="E51" s="4"/>
      <c r="G51" s="21"/>
    </row>
    <row r="52" spans="2:7" ht="23.4" x14ac:dyDescent="0.3">
      <c r="B52" s="26" t="s">
        <v>42</v>
      </c>
      <c r="C52" s="13"/>
      <c r="D52" s="13"/>
      <c r="E52" s="13"/>
      <c r="G52" s="21"/>
    </row>
    <row r="53" spans="2:7" ht="28.8" x14ac:dyDescent="0.3">
      <c r="B53" s="27" t="s">
        <v>29</v>
      </c>
      <c r="C53" s="28"/>
      <c r="D53" s="28"/>
      <c r="E53" s="29">
        <f>SUM(E20:E41)</f>
        <v>689547.69230769225</v>
      </c>
      <c r="G53" s="21" t="s">
        <v>39</v>
      </c>
    </row>
    <row r="54" spans="2:7" ht="28.8" x14ac:dyDescent="0.3">
      <c r="B54" s="27" t="s">
        <v>30</v>
      </c>
      <c r="C54" s="28"/>
      <c r="D54" s="28"/>
      <c r="E54" s="29">
        <f>SUM(E47:E48)</f>
        <v>4500</v>
      </c>
      <c r="G54" s="21" t="s">
        <v>40</v>
      </c>
    </row>
    <row r="55" spans="2:7" x14ac:dyDescent="0.3">
      <c r="B55" s="27" t="s">
        <v>31</v>
      </c>
      <c r="C55" s="28"/>
      <c r="D55" s="28"/>
      <c r="E55" s="30">
        <f>(E53-E54)/E54</f>
        <v>152.2328205128205</v>
      </c>
      <c r="G55" s="22"/>
    </row>
    <row r="56" spans="2:7" x14ac:dyDescent="0.3">
      <c r="B56" s="31" t="s">
        <v>43</v>
      </c>
      <c r="C56" s="32"/>
      <c r="D56" s="32"/>
      <c r="E56" s="33">
        <f>5*E53</f>
        <v>3447738.461538461</v>
      </c>
      <c r="G56" s="21"/>
    </row>
    <row r="57" spans="2:7" x14ac:dyDescent="0.3">
      <c r="B57" s="4"/>
      <c r="C57" s="4"/>
      <c r="D57" s="4"/>
      <c r="E57" s="4"/>
    </row>
    <row r="58" spans="2:7" s="4" customFormat="1" x14ac:dyDescent="0.3">
      <c r="G58" s="5"/>
    </row>
    <row r="59" spans="2:7" s="4" customFormat="1" x14ac:dyDescent="0.3">
      <c r="G59" s="5"/>
    </row>
    <row r="60" spans="2:7" s="4" customFormat="1" ht="19.5" customHeight="1" x14ac:dyDescent="0.3">
      <c r="G60" s="5"/>
    </row>
    <row r="61" spans="2:7" s="4" customFormat="1" x14ac:dyDescent="0.3">
      <c r="G61" s="5"/>
    </row>
    <row r="62" spans="2:7" s="4" customFormat="1" x14ac:dyDescent="0.3">
      <c r="G62" s="5"/>
    </row>
    <row r="63" spans="2:7" s="4" customFormat="1" x14ac:dyDescent="0.3">
      <c r="G63" s="5"/>
    </row>
    <row r="64" spans="2:7" s="4" customFormat="1" x14ac:dyDescent="0.3">
      <c r="G64" s="5"/>
    </row>
    <row r="65" spans="2:7" s="4" customFormat="1" x14ac:dyDescent="0.3">
      <c r="G65" s="5"/>
    </row>
    <row r="66" spans="2:7" s="4" customFormat="1" x14ac:dyDescent="0.3">
      <c r="G66" s="5"/>
    </row>
    <row r="67" spans="2:7" s="4" customFormat="1" x14ac:dyDescent="0.3">
      <c r="G67" s="5"/>
    </row>
    <row r="68" spans="2:7" s="4" customFormat="1" x14ac:dyDescent="0.3">
      <c r="G68" s="5"/>
    </row>
    <row r="69" spans="2:7" s="4" customFormat="1" x14ac:dyDescent="0.3">
      <c r="G69" s="5"/>
    </row>
    <row r="70" spans="2:7" s="4" customFormat="1" x14ac:dyDescent="0.3">
      <c r="G70" s="5"/>
    </row>
    <row r="71" spans="2:7" s="4" customFormat="1" x14ac:dyDescent="0.3">
      <c r="G71" s="5"/>
    </row>
    <row r="72" spans="2:7" s="4" customFormat="1" x14ac:dyDescent="0.3">
      <c r="G72" s="5"/>
    </row>
    <row r="73" spans="2:7" s="4" customFormat="1" x14ac:dyDescent="0.3">
      <c r="G73" s="5"/>
    </row>
    <row r="74" spans="2:7" s="4" customFormat="1" x14ac:dyDescent="0.3">
      <c r="G74" s="5"/>
    </row>
    <row r="75" spans="2:7" s="4" customFormat="1" x14ac:dyDescent="0.3">
      <c r="G75" s="5"/>
    </row>
    <row r="76" spans="2:7" s="4" customFormat="1" x14ac:dyDescent="0.3">
      <c r="G76" s="5"/>
    </row>
    <row r="77" spans="2:7" s="4" customFormat="1" x14ac:dyDescent="0.3">
      <c r="G77" s="5"/>
    </row>
    <row r="78" spans="2:7" s="4" customFormat="1" x14ac:dyDescent="0.3">
      <c r="G78" s="5"/>
    </row>
    <row r="79" spans="2:7" s="4" customFormat="1" x14ac:dyDescent="0.3">
      <c r="G79" s="5"/>
    </row>
    <row r="80" spans="2:7" s="4" customFormat="1" x14ac:dyDescent="0.3">
      <c r="B80" s="5" t="s">
        <v>22</v>
      </c>
      <c r="G80" s="5"/>
    </row>
    <row r="81" spans="2:7" s="4" customFormat="1" x14ac:dyDescent="0.3">
      <c r="B81" s="39" t="s">
        <v>23</v>
      </c>
      <c r="G81" s="5"/>
    </row>
    <row r="82" spans="2:7" s="4" customFormat="1" x14ac:dyDescent="0.3">
      <c r="B82" s="39" t="s">
        <v>24</v>
      </c>
      <c r="G82" s="5"/>
    </row>
    <row r="83" spans="2:7" s="4" customFormat="1" x14ac:dyDescent="0.3">
      <c r="B83" s="39" t="s">
        <v>25</v>
      </c>
      <c r="G83" s="5"/>
    </row>
    <row r="84" spans="2:7" s="4" customFormat="1" x14ac:dyDescent="0.3">
      <c r="G84" s="5"/>
    </row>
    <row r="85" spans="2:7" s="4" customFormat="1" x14ac:dyDescent="0.3">
      <c r="G85" s="5"/>
    </row>
    <row r="86" spans="2:7" s="4" customFormat="1" x14ac:dyDescent="0.3">
      <c r="G86" s="5"/>
    </row>
    <row r="87" spans="2:7" s="4" customFormat="1" x14ac:dyDescent="0.3">
      <c r="B87" s="39" t="s">
        <v>19</v>
      </c>
      <c r="G87" s="5"/>
    </row>
    <row r="88" spans="2:7" s="4" customFormat="1" x14ac:dyDescent="0.3">
      <c r="B88" s="39" t="s">
        <v>20</v>
      </c>
      <c r="G88" s="5"/>
    </row>
    <row r="89" spans="2:7" s="4" customFormat="1" x14ac:dyDescent="0.3">
      <c r="B89" s="4" t="s">
        <v>21</v>
      </c>
      <c r="G89" s="5"/>
    </row>
    <row r="90" spans="2:7" s="4" customFormat="1" x14ac:dyDescent="0.3">
      <c r="B90" s="4" t="s">
        <v>18</v>
      </c>
      <c r="G90" s="5"/>
    </row>
    <row r="92" spans="2:7" x14ac:dyDescent="0.3">
      <c r="B92" s="4"/>
      <c r="C92" s="4"/>
      <c r="D92" s="4"/>
      <c r="E92" s="4"/>
    </row>
    <row r="93" spans="2:7" x14ac:dyDescent="0.3">
      <c r="B93" s="4"/>
      <c r="C93" s="4"/>
      <c r="D93" s="4"/>
      <c r="E93" s="4"/>
    </row>
    <row r="94" spans="2:7" x14ac:dyDescent="0.3">
      <c r="B94" s="4"/>
      <c r="C94" s="4"/>
      <c r="D94" s="4"/>
      <c r="E94" s="4"/>
    </row>
    <row r="95" spans="2:7" x14ac:dyDescent="0.3">
      <c r="B95" s="4"/>
      <c r="C95" s="4"/>
      <c r="D95" s="4"/>
      <c r="E95" s="4"/>
    </row>
    <row r="96" spans="2:7" x14ac:dyDescent="0.3">
      <c r="B96" s="4"/>
      <c r="C96" s="4"/>
      <c r="D96" s="4"/>
      <c r="E96" s="4"/>
    </row>
    <row r="97" spans="2:5" x14ac:dyDescent="0.3">
      <c r="B97" s="4"/>
      <c r="C97" s="4"/>
      <c r="D97" s="4"/>
      <c r="E97" s="4"/>
    </row>
    <row r="98" spans="2:5" x14ac:dyDescent="0.3">
      <c r="B98" s="4"/>
      <c r="C98" s="4"/>
      <c r="D98" s="4"/>
      <c r="E98" s="4"/>
    </row>
    <row r="99" spans="2:5" x14ac:dyDescent="0.3">
      <c r="B99" s="4"/>
      <c r="C99" s="4"/>
      <c r="D99" s="4"/>
      <c r="E99" s="4"/>
    </row>
    <row r="100" spans="2:5" x14ac:dyDescent="0.3">
      <c r="B100" s="4"/>
      <c r="C100" s="4"/>
      <c r="D100" s="4"/>
      <c r="E100" s="4"/>
    </row>
    <row r="101" spans="2:5" x14ac:dyDescent="0.3">
      <c r="B101" s="4"/>
      <c r="C101" s="4"/>
      <c r="D101" s="4"/>
      <c r="E101" s="4"/>
    </row>
    <row r="102" spans="2:5" x14ac:dyDescent="0.3">
      <c r="B102" s="4"/>
      <c r="C102" s="4"/>
      <c r="D102" s="4"/>
      <c r="E102" s="4"/>
    </row>
    <row r="103" spans="2:5" x14ac:dyDescent="0.3">
      <c r="B103" s="4"/>
      <c r="C103" s="4"/>
      <c r="D103" s="4"/>
      <c r="E103" s="4"/>
    </row>
    <row r="104" spans="2:5" x14ac:dyDescent="0.3">
      <c r="B104" s="4"/>
      <c r="C104" s="4"/>
      <c r="D104" s="4"/>
      <c r="E104" s="4"/>
    </row>
    <row r="105" spans="2:5" x14ac:dyDescent="0.3">
      <c r="B105" s="4"/>
      <c r="C105" s="4"/>
      <c r="D105" s="4"/>
      <c r="E105" s="4"/>
    </row>
    <row r="106" spans="2:5" x14ac:dyDescent="0.3">
      <c r="B106" s="4"/>
      <c r="C106" s="4"/>
      <c r="D106" s="4"/>
      <c r="E106" s="4"/>
    </row>
    <row r="107" spans="2:5" x14ac:dyDescent="0.3">
      <c r="B107" s="4"/>
      <c r="C107" s="4"/>
      <c r="D107" s="4"/>
      <c r="E107" s="4"/>
    </row>
    <row r="108" spans="2:5" x14ac:dyDescent="0.3">
      <c r="B108" s="4"/>
      <c r="C108" s="4"/>
      <c r="D108" s="4"/>
      <c r="E108" s="4"/>
    </row>
    <row r="109" spans="2:5" x14ac:dyDescent="0.3">
      <c r="B109" s="4"/>
      <c r="C109" s="4"/>
      <c r="D109" s="4"/>
      <c r="E109" s="4"/>
    </row>
    <row r="110" spans="2:5" x14ac:dyDescent="0.3">
      <c r="B110" s="4"/>
      <c r="C110" s="4"/>
      <c r="D110" s="4"/>
      <c r="E110" s="4"/>
    </row>
    <row r="111" spans="2:5" x14ac:dyDescent="0.3">
      <c r="B111" s="4"/>
      <c r="C111" s="4"/>
      <c r="D111" s="4"/>
      <c r="E111" s="4"/>
    </row>
    <row r="112" spans="2:5" x14ac:dyDescent="0.3">
      <c r="B112" s="4"/>
      <c r="C112" s="4"/>
      <c r="D112" s="4"/>
      <c r="E112" s="4"/>
    </row>
    <row r="113" spans="2:5" x14ac:dyDescent="0.3">
      <c r="B113" s="4"/>
      <c r="C113" s="4"/>
      <c r="D113" s="4"/>
      <c r="E113" s="4"/>
    </row>
    <row r="114" spans="2:5" x14ac:dyDescent="0.3">
      <c r="B114" s="4"/>
      <c r="C114" s="4"/>
      <c r="D114" s="4"/>
      <c r="E114" s="4"/>
    </row>
    <row r="115" spans="2:5" x14ac:dyDescent="0.3">
      <c r="B115" s="4"/>
      <c r="C115" s="4"/>
      <c r="D115" s="4"/>
      <c r="E115" s="4"/>
    </row>
    <row r="116" spans="2:5" x14ac:dyDescent="0.3">
      <c r="B116" s="4"/>
      <c r="C116" s="4"/>
      <c r="D116" s="4"/>
      <c r="E116" s="4"/>
    </row>
    <row r="117" spans="2:5" x14ac:dyDescent="0.3">
      <c r="B117" s="4"/>
      <c r="C117" s="4"/>
      <c r="D117" s="4"/>
      <c r="E117" s="4"/>
    </row>
    <row r="118" spans="2:5" x14ac:dyDescent="0.3">
      <c r="B118" s="4"/>
      <c r="C118" s="4"/>
      <c r="D118" s="4"/>
      <c r="E118" s="4"/>
    </row>
    <row r="119" spans="2:5" x14ac:dyDescent="0.3">
      <c r="B119" s="4"/>
      <c r="C119" s="4"/>
      <c r="D119" s="4"/>
      <c r="E119" s="4"/>
    </row>
    <row r="120" spans="2:5" x14ac:dyDescent="0.3">
      <c r="B120" s="4"/>
      <c r="C120" s="4"/>
      <c r="D120" s="4"/>
      <c r="E120" s="4"/>
    </row>
    <row r="121" spans="2:5" x14ac:dyDescent="0.3">
      <c r="B121" s="4"/>
      <c r="C121" s="4"/>
      <c r="D121" s="4"/>
      <c r="E121" s="4"/>
    </row>
    <row r="122" spans="2:5" x14ac:dyDescent="0.3">
      <c r="B122" s="4"/>
      <c r="C122" s="4"/>
      <c r="D122" s="4"/>
      <c r="E122" s="4"/>
    </row>
    <row r="123" spans="2:5" x14ac:dyDescent="0.3">
      <c r="B123" s="4"/>
      <c r="C123" s="4"/>
      <c r="D123" s="4"/>
      <c r="E123" s="4"/>
    </row>
    <row r="124" spans="2:5" x14ac:dyDescent="0.3">
      <c r="B124" s="4"/>
      <c r="C124" s="4"/>
      <c r="D124" s="4"/>
      <c r="E124" s="4"/>
    </row>
    <row r="125" spans="2:5" x14ac:dyDescent="0.3">
      <c r="B125" s="4"/>
      <c r="C125" s="4"/>
      <c r="D125" s="4"/>
      <c r="E125" s="4"/>
    </row>
    <row r="126" spans="2:5" x14ac:dyDescent="0.3">
      <c r="B126" s="4"/>
      <c r="C126" s="4"/>
      <c r="D126" s="4"/>
      <c r="E126" s="4"/>
    </row>
    <row r="127" spans="2:5" x14ac:dyDescent="0.3">
      <c r="B127" s="4"/>
      <c r="C127" s="4"/>
      <c r="D127" s="4"/>
      <c r="E127" s="4"/>
    </row>
    <row r="128" spans="2:5" x14ac:dyDescent="0.3">
      <c r="B128" s="4"/>
      <c r="C128" s="4"/>
      <c r="D128" s="4"/>
      <c r="E128" s="4"/>
    </row>
    <row r="129" spans="2:5" x14ac:dyDescent="0.3">
      <c r="B129" s="4"/>
      <c r="C129" s="4"/>
      <c r="D129" s="4"/>
      <c r="E129" s="4"/>
    </row>
    <row r="130" spans="2:5" x14ac:dyDescent="0.3">
      <c r="B130" s="4"/>
      <c r="C130" s="4"/>
      <c r="D130" s="4"/>
      <c r="E130" s="4"/>
    </row>
    <row r="131" spans="2:5" x14ac:dyDescent="0.3">
      <c r="B131" s="4"/>
      <c r="C131" s="4"/>
      <c r="D131" s="4"/>
      <c r="E131" s="4"/>
    </row>
    <row r="132" spans="2:5" x14ac:dyDescent="0.3">
      <c r="B132" s="4"/>
      <c r="C132" s="4"/>
      <c r="D132" s="4"/>
      <c r="E132" s="4"/>
    </row>
    <row r="133" spans="2:5" x14ac:dyDescent="0.3">
      <c r="B133" s="4"/>
      <c r="C133" s="4"/>
      <c r="D133" s="4"/>
      <c r="E133" s="4"/>
    </row>
    <row r="134" spans="2:5" x14ac:dyDescent="0.3">
      <c r="B134" s="4"/>
      <c r="C134" s="4"/>
      <c r="D134" s="4"/>
      <c r="E134" s="4"/>
    </row>
    <row r="135" spans="2:5" x14ac:dyDescent="0.3">
      <c r="B135" s="4"/>
      <c r="C135" s="4"/>
      <c r="D135" s="4"/>
      <c r="E135" s="4"/>
    </row>
    <row r="136" spans="2:5" x14ac:dyDescent="0.3">
      <c r="B136" s="4"/>
      <c r="C136" s="4"/>
      <c r="D136" s="4"/>
      <c r="E136" s="4"/>
    </row>
    <row r="137" spans="2:5" x14ac:dyDescent="0.3">
      <c r="B137" s="4"/>
      <c r="C137" s="4"/>
      <c r="D137" s="4"/>
      <c r="E137" s="4"/>
    </row>
    <row r="138" spans="2:5" x14ac:dyDescent="0.3">
      <c r="B138" s="4"/>
      <c r="C138" s="4"/>
      <c r="D138" s="4"/>
      <c r="E138" s="4"/>
    </row>
    <row r="139" spans="2:5" x14ac:dyDescent="0.3">
      <c r="B139" s="4"/>
      <c r="C139" s="4"/>
      <c r="D139" s="4"/>
      <c r="E139" s="4"/>
    </row>
    <row r="140" spans="2:5" x14ac:dyDescent="0.3">
      <c r="B140" s="4"/>
      <c r="C140" s="4"/>
      <c r="D140" s="4"/>
      <c r="E140" s="4"/>
    </row>
    <row r="141" spans="2:5" x14ac:dyDescent="0.3">
      <c r="B141" s="4"/>
      <c r="C141" s="4"/>
      <c r="D141" s="4"/>
      <c r="E141" s="4"/>
    </row>
    <row r="142" spans="2:5" x14ac:dyDescent="0.3">
      <c r="B142" s="4"/>
      <c r="C142" s="4"/>
      <c r="D142" s="4"/>
      <c r="E142" s="4"/>
    </row>
    <row r="143" spans="2:5" x14ac:dyDescent="0.3">
      <c r="B143" s="4"/>
      <c r="C143" s="4"/>
      <c r="D143" s="4"/>
      <c r="E143" s="4"/>
    </row>
    <row r="144" spans="2:5" x14ac:dyDescent="0.3">
      <c r="B144" s="4"/>
      <c r="C144" s="4"/>
      <c r="D144" s="4"/>
      <c r="E144" s="4"/>
    </row>
    <row r="145" spans="2:5" x14ac:dyDescent="0.3">
      <c r="B145" s="4"/>
      <c r="C145" s="4"/>
      <c r="D145" s="4"/>
      <c r="E145" s="4"/>
    </row>
    <row r="146" spans="2:5" x14ac:dyDescent="0.3">
      <c r="B146" s="4"/>
      <c r="C146" s="4"/>
      <c r="D146" s="4"/>
      <c r="E146" s="4"/>
    </row>
    <row r="147" spans="2:5" x14ac:dyDescent="0.3">
      <c r="B147" s="4"/>
      <c r="C147" s="4"/>
      <c r="D147" s="4"/>
      <c r="E147" s="4"/>
    </row>
    <row r="148" spans="2:5" x14ac:dyDescent="0.3">
      <c r="B148" s="4"/>
      <c r="C148" s="4"/>
      <c r="D148" s="4"/>
      <c r="E148" s="4"/>
    </row>
    <row r="149" spans="2:5" x14ac:dyDescent="0.3">
      <c r="B149" s="4"/>
      <c r="C149" s="4"/>
      <c r="D149" s="4"/>
      <c r="E149" s="4"/>
    </row>
    <row r="150" spans="2:5" x14ac:dyDescent="0.3">
      <c r="B150" s="4"/>
      <c r="C150" s="4"/>
      <c r="D150" s="4"/>
      <c r="E150" s="4"/>
    </row>
    <row r="151" spans="2:5" x14ac:dyDescent="0.3">
      <c r="B151" s="4"/>
      <c r="C151" s="4"/>
      <c r="D151" s="4"/>
      <c r="E151" s="4"/>
    </row>
    <row r="152" spans="2:5" x14ac:dyDescent="0.3">
      <c r="B152" s="4"/>
      <c r="C152" s="4"/>
      <c r="D152" s="4"/>
      <c r="E152" s="4"/>
    </row>
    <row r="153" spans="2:5" x14ac:dyDescent="0.3">
      <c r="B153" s="4"/>
      <c r="C153" s="4"/>
      <c r="D153" s="4"/>
      <c r="E153" s="4"/>
    </row>
    <row r="154" spans="2:5" x14ac:dyDescent="0.3">
      <c r="B154" s="4"/>
      <c r="C154" s="4"/>
      <c r="D154" s="4"/>
      <c r="E154" s="4"/>
    </row>
    <row r="155" spans="2:5" x14ac:dyDescent="0.3">
      <c r="B155" s="4"/>
      <c r="C155" s="4"/>
      <c r="D155" s="4"/>
      <c r="E155" s="4"/>
    </row>
    <row r="156" spans="2:5" x14ac:dyDescent="0.3">
      <c r="B156" s="4"/>
      <c r="C156" s="4"/>
      <c r="D156" s="4"/>
      <c r="E156" s="4"/>
    </row>
    <row r="157" spans="2:5" x14ac:dyDescent="0.3">
      <c r="B157" s="4"/>
      <c r="C157" s="4"/>
      <c r="D157" s="4"/>
      <c r="E157" s="4"/>
    </row>
    <row r="158" spans="2:5" x14ac:dyDescent="0.3">
      <c r="B158" s="4"/>
      <c r="C158" s="4"/>
      <c r="D158" s="4"/>
      <c r="E158" s="4"/>
    </row>
    <row r="159" spans="2:5" x14ac:dyDescent="0.3">
      <c r="B159" s="4"/>
      <c r="C159" s="4"/>
      <c r="D159" s="4"/>
      <c r="E159" s="4"/>
    </row>
    <row r="160" spans="2:5" x14ac:dyDescent="0.3">
      <c r="B160" s="4"/>
      <c r="C160" s="4"/>
      <c r="D160" s="4"/>
      <c r="E160" s="4"/>
    </row>
    <row r="161" spans="2:5" x14ac:dyDescent="0.3">
      <c r="B161" s="4"/>
      <c r="C161" s="4"/>
      <c r="D161" s="4"/>
      <c r="E161" s="4"/>
    </row>
    <row r="162" spans="2:5" x14ac:dyDescent="0.3">
      <c r="B162" s="4"/>
      <c r="C162" s="4"/>
      <c r="D162" s="4"/>
      <c r="E162" s="4"/>
    </row>
    <row r="163" spans="2:5" x14ac:dyDescent="0.3">
      <c r="B163" s="4"/>
      <c r="C163" s="4"/>
      <c r="D163" s="4"/>
      <c r="E163" s="4"/>
    </row>
    <row r="164" spans="2:5" x14ac:dyDescent="0.3">
      <c r="B164" s="4"/>
      <c r="C164" s="4"/>
      <c r="D164" s="4"/>
      <c r="E164" s="4"/>
    </row>
    <row r="165" spans="2:5" x14ac:dyDescent="0.3">
      <c r="B165" s="4"/>
      <c r="C165" s="4"/>
      <c r="D165" s="4"/>
      <c r="E165" s="4"/>
    </row>
    <row r="166" spans="2:5" x14ac:dyDescent="0.3">
      <c r="B166" s="4"/>
      <c r="C166" s="4"/>
      <c r="D166" s="4"/>
      <c r="E166" s="4"/>
    </row>
    <row r="167" spans="2:5" x14ac:dyDescent="0.3">
      <c r="B167" s="4"/>
      <c r="C167" s="4"/>
      <c r="D167" s="4"/>
      <c r="E167" s="4"/>
    </row>
    <row r="168" spans="2:5" x14ac:dyDescent="0.3">
      <c r="B168" s="4"/>
      <c r="C168" s="4"/>
      <c r="D168" s="4"/>
      <c r="E168" s="4"/>
    </row>
    <row r="169" spans="2:5" x14ac:dyDescent="0.3">
      <c r="B169" s="4"/>
      <c r="C169" s="4"/>
      <c r="D169" s="4"/>
      <c r="E169" s="4"/>
    </row>
    <row r="170" spans="2:5" x14ac:dyDescent="0.3">
      <c r="B170" s="4"/>
      <c r="C170" s="4"/>
      <c r="D170" s="4"/>
      <c r="E170" s="4"/>
    </row>
    <row r="171" spans="2:5" x14ac:dyDescent="0.3">
      <c r="B171" s="4"/>
      <c r="C171" s="4"/>
      <c r="D171" s="4"/>
      <c r="E171" s="4"/>
    </row>
    <row r="172" spans="2:5" x14ac:dyDescent="0.3">
      <c r="B172" s="4"/>
      <c r="C172" s="4"/>
      <c r="D172" s="4"/>
      <c r="E172" s="4"/>
    </row>
    <row r="173" spans="2:5" x14ac:dyDescent="0.3">
      <c r="B173" s="4"/>
      <c r="C173" s="4"/>
      <c r="D173" s="4"/>
      <c r="E173" s="4"/>
    </row>
    <row r="174" spans="2:5" x14ac:dyDescent="0.3">
      <c r="B174" s="4"/>
      <c r="C174" s="4"/>
      <c r="D174" s="4"/>
      <c r="E174" s="4"/>
    </row>
    <row r="175" spans="2:5" x14ac:dyDescent="0.3">
      <c r="B175" s="4"/>
      <c r="C175" s="4"/>
      <c r="D175" s="4"/>
      <c r="E175" s="4"/>
    </row>
    <row r="176" spans="2:5" x14ac:dyDescent="0.3">
      <c r="B176" s="4"/>
      <c r="C176" s="4"/>
      <c r="D176" s="4"/>
      <c r="E176" s="4"/>
    </row>
    <row r="177" spans="2:5" x14ac:dyDescent="0.3">
      <c r="B177" s="4"/>
      <c r="C177" s="4"/>
      <c r="D177" s="4"/>
      <c r="E177" s="4"/>
    </row>
    <row r="178" spans="2:5" x14ac:dyDescent="0.3">
      <c r="B178" s="4"/>
      <c r="C178" s="4"/>
      <c r="D178" s="4"/>
      <c r="E178" s="4"/>
    </row>
    <row r="179" spans="2:5" x14ac:dyDescent="0.3">
      <c r="B179" s="4"/>
      <c r="C179" s="4"/>
      <c r="D179" s="4"/>
      <c r="E179" s="4"/>
    </row>
    <row r="180" spans="2:5" x14ac:dyDescent="0.3">
      <c r="B180" s="4"/>
      <c r="C180" s="4"/>
      <c r="D180" s="4"/>
      <c r="E180" s="4"/>
    </row>
    <row r="181" spans="2:5" x14ac:dyDescent="0.3">
      <c r="B181" s="4"/>
      <c r="C181" s="4"/>
      <c r="D181" s="4"/>
      <c r="E181" s="4"/>
    </row>
    <row r="182" spans="2:5" x14ac:dyDescent="0.3">
      <c r="B182" s="4"/>
      <c r="C182" s="4"/>
      <c r="D182" s="4"/>
      <c r="E182" s="4"/>
    </row>
    <row r="183" spans="2:5" x14ac:dyDescent="0.3">
      <c r="B183" s="4"/>
      <c r="C183" s="4"/>
      <c r="D183" s="4"/>
      <c r="E183" s="4"/>
    </row>
    <row r="184" spans="2:5" x14ac:dyDescent="0.3">
      <c r="B184" s="4"/>
      <c r="C184" s="4"/>
      <c r="D184" s="4"/>
      <c r="E184" s="4"/>
    </row>
    <row r="185" spans="2:5" x14ac:dyDescent="0.3">
      <c r="B185" s="4"/>
      <c r="C185" s="4"/>
      <c r="D185" s="4"/>
      <c r="E185" s="4"/>
    </row>
    <row r="186" spans="2:5" x14ac:dyDescent="0.3">
      <c r="B186" s="4"/>
      <c r="C186" s="4"/>
      <c r="D186" s="4"/>
      <c r="E186" s="4"/>
    </row>
    <row r="187" spans="2:5" x14ac:dyDescent="0.3">
      <c r="B187" s="4"/>
      <c r="C187" s="4"/>
      <c r="D187" s="4"/>
      <c r="E187" s="4"/>
    </row>
    <row r="188" spans="2:5" x14ac:dyDescent="0.3">
      <c r="B188" s="4"/>
      <c r="C188" s="4"/>
      <c r="D188" s="4"/>
      <c r="E188" s="4"/>
    </row>
    <row r="189" spans="2:5" x14ac:dyDescent="0.3">
      <c r="B189" s="4"/>
      <c r="C189" s="4"/>
      <c r="D189" s="4"/>
      <c r="E189" s="4"/>
    </row>
    <row r="190" spans="2:5" x14ac:dyDescent="0.3">
      <c r="B190" s="4"/>
      <c r="C190" s="4"/>
      <c r="D190" s="4"/>
      <c r="E190" s="4"/>
    </row>
    <row r="191" spans="2:5" x14ac:dyDescent="0.3">
      <c r="B191" s="4"/>
      <c r="C191" s="4"/>
      <c r="D191" s="4"/>
      <c r="E191" s="4"/>
    </row>
    <row r="192" spans="2:5" x14ac:dyDescent="0.3">
      <c r="B192" s="4"/>
      <c r="C192" s="4"/>
      <c r="D192" s="4"/>
      <c r="E192" s="4"/>
    </row>
    <row r="193" spans="2:5" x14ac:dyDescent="0.3">
      <c r="B193" s="4"/>
      <c r="C193" s="4"/>
      <c r="D193" s="4"/>
      <c r="E193" s="4"/>
    </row>
    <row r="194" spans="2:5" x14ac:dyDescent="0.3">
      <c r="B194" s="4"/>
      <c r="C194" s="4"/>
      <c r="D194" s="4"/>
      <c r="E194" s="4"/>
    </row>
    <row r="195" spans="2:5" x14ac:dyDescent="0.3">
      <c r="B195" s="4"/>
      <c r="C195" s="4"/>
      <c r="D195" s="4"/>
      <c r="E195" s="4"/>
    </row>
    <row r="196" spans="2:5" x14ac:dyDescent="0.3">
      <c r="B196" s="4"/>
      <c r="C196" s="4"/>
      <c r="D196" s="4"/>
      <c r="E196" s="4"/>
    </row>
    <row r="197" spans="2:5" x14ac:dyDescent="0.3">
      <c r="B197" s="4"/>
      <c r="C197" s="4"/>
      <c r="D197" s="4"/>
      <c r="E197" s="4"/>
    </row>
    <row r="198" spans="2:5" x14ac:dyDescent="0.3">
      <c r="B198" s="4"/>
      <c r="C198" s="4"/>
      <c r="D198" s="4"/>
      <c r="E198" s="4"/>
    </row>
    <row r="199" spans="2:5" x14ac:dyDescent="0.3">
      <c r="B199" s="4"/>
      <c r="C199" s="4"/>
      <c r="D199" s="4"/>
      <c r="E199" s="4"/>
    </row>
    <row r="200" spans="2:5" x14ac:dyDescent="0.3">
      <c r="B200" s="4"/>
      <c r="C200" s="4"/>
      <c r="D200" s="4"/>
      <c r="E200" s="4"/>
    </row>
    <row r="201" spans="2:5" x14ac:dyDescent="0.3">
      <c r="B201" s="4"/>
      <c r="C201" s="4"/>
      <c r="D201" s="4"/>
      <c r="E201" s="4"/>
    </row>
    <row r="202" spans="2:5" x14ac:dyDescent="0.3">
      <c r="B202" s="4"/>
      <c r="C202" s="4"/>
      <c r="D202" s="4"/>
      <c r="E202" s="4"/>
    </row>
    <row r="203" spans="2:5" x14ac:dyDescent="0.3">
      <c r="B203" s="4"/>
      <c r="C203" s="4"/>
      <c r="D203" s="4"/>
      <c r="E203" s="4"/>
    </row>
    <row r="204" spans="2:5" x14ac:dyDescent="0.3">
      <c r="B204" s="4"/>
      <c r="C204" s="4"/>
      <c r="D204" s="4"/>
      <c r="E204" s="4"/>
    </row>
    <row r="205" spans="2:5" x14ac:dyDescent="0.3">
      <c r="B205" s="4"/>
      <c r="C205" s="4"/>
      <c r="D205" s="4"/>
      <c r="E205" s="4"/>
    </row>
    <row r="206" spans="2:5" x14ac:dyDescent="0.3">
      <c r="B206" s="4"/>
      <c r="C206" s="4"/>
      <c r="D206" s="4"/>
      <c r="E206" s="4"/>
    </row>
    <row r="207" spans="2:5" x14ac:dyDescent="0.3">
      <c r="B207" s="4"/>
      <c r="C207" s="4"/>
      <c r="D207" s="4"/>
      <c r="E207" s="4"/>
    </row>
    <row r="208" spans="2:5" x14ac:dyDescent="0.3">
      <c r="B208" s="4"/>
      <c r="C208" s="4"/>
      <c r="D208" s="4"/>
      <c r="E208" s="4"/>
    </row>
    <row r="209" spans="2:5" x14ac:dyDescent="0.3">
      <c r="B209" s="4"/>
      <c r="C209" s="4"/>
      <c r="D209" s="4"/>
      <c r="E209" s="4"/>
    </row>
    <row r="210" spans="2:5" x14ac:dyDescent="0.3">
      <c r="B210" s="4"/>
      <c r="C210" s="4"/>
      <c r="D210" s="4"/>
      <c r="E210" s="4"/>
    </row>
    <row r="211" spans="2:5" x14ac:dyDescent="0.3">
      <c r="B211" s="4"/>
      <c r="C211" s="4"/>
      <c r="D211" s="4"/>
      <c r="E211" s="4"/>
    </row>
    <row r="212" spans="2:5" x14ac:dyDescent="0.3">
      <c r="B212" s="4"/>
      <c r="C212" s="4"/>
      <c r="D212" s="4"/>
      <c r="E212" s="4"/>
    </row>
    <row r="213" spans="2:5" x14ac:dyDescent="0.3">
      <c r="B213" s="4"/>
      <c r="C213" s="4"/>
      <c r="D213" s="4"/>
      <c r="E213" s="4"/>
    </row>
    <row r="214" spans="2:5" x14ac:dyDescent="0.3">
      <c r="B214" s="4"/>
      <c r="C214" s="4"/>
      <c r="D214" s="4"/>
      <c r="E214" s="4"/>
    </row>
    <row r="215" spans="2:5" x14ac:dyDescent="0.3">
      <c r="B215" s="4"/>
      <c r="C215" s="4"/>
      <c r="D215" s="4"/>
      <c r="E215" s="4"/>
    </row>
    <row r="216" spans="2:5" x14ac:dyDescent="0.3">
      <c r="B216" s="4"/>
      <c r="C216" s="4"/>
      <c r="D216" s="4"/>
      <c r="E216" s="4"/>
    </row>
    <row r="217" spans="2:5" x14ac:dyDescent="0.3">
      <c r="B217" s="4"/>
      <c r="C217" s="4"/>
      <c r="D217" s="4"/>
      <c r="E217" s="4"/>
    </row>
    <row r="218" spans="2:5" x14ac:dyDescent="0.3">
      <c r="B218" s="4"/>
      <c r="C218" s="4"/>
      <c r="D218" s="4"/>
      <c r="E218" s="4"/>
    </row>
    <row r="219" spans="2:5" x14ac:dyDescent="0.3">
      <c r="B219" s="4"/>
      <c r="C219" s="4"/>
      <c r="D219" s="4"/>
      <c r="E219" s="4"/>
    </row>
    <row r="220" spans="2:5" x14ac:dyDescent="0.3">
      <c r="B220" s="4"/>
      <c r="C220" s="4"/>
      <c r="D220" s="4"/>
      <c r="E220" s="4"/>
    </row>
    <row r="221" spans="2:5" x14ac:dyDescent="0.3">
      <c r="B221" s="4"/>
      <c r="C221" s="4"/>
      <c r="D221" s="4"/>
      <c r="E221" s="4"/>
    </row>
    <row r="222" spans="2:5" x14ac:dyDescent="0.3">
      <c r="B222" s="4"/>
      <c r="C222" s="4"/>
      <c r="D222" s="4"/>
      <c r="E222" s="4"/>
    </row>
    <row r="223" spans="2:5" x14ac:dyDescent="0.3">
      <c r="B223" s="4"/>
      <c r="C223" s="4"/>
      <c r="D223" s="4"/>
      <c r="E223" s="4"/>
    </row>
    <row r="224" spans="2:5" x14ac:dyDescent="0.3">
      <c r="B224" s="4"/>
      <c r="C224" s="4"/>
      <c r="D224" s="4"/>
      <c r="E224" s="4"/>
    </row>
    <row r="225" spans="2:5" x14ac:dyDescent="0.3">
      <c r="B225" s="4"/>
      <c r="C225" s="4"/>
      <c r="D225" s="4"/>
      <c r="E225" s="4"/>
    </row>
    <row r="226" spans="2:5" x14ac:dyDescent="0.3">
      <c r="B226" s="4"/>
      <c r="C226" s="4"/>
      <c r="D226" s="4"/>
      <c r="E226" s="4"/>
    </row>
    <row r="227" spans="2:5" x14ac:dyDescent="0.3">
      <c r="B227" s="4"/>
      <c r="C227" s="4"/>
      <c r="D227" s="4"/>
      <c r="E227" s="4"/>
    </row>
    <row r="228" spans="2:5" x14ac:dyDescent="0.3">
      <c r="B228" s="4"/>
      <c r="C228" s="4"/>
      <c r="D228" s="4"/>
      <c r="E228" s="4"/>
    </row>
    <row r="229" spans="2:5" x14ac:dyDescent="0.3">
      <c r="B229" s="4"/>
      <c r="C229" s="4"/>
      <c r="D229" s="4"/>
      <c r="E229" s="4"/>
    </row>
    <row r="230" spans="2:5" x14ac:dyDescent="0.3">
      <c r="B230" s="4"/>
      <c r="C230" s="4"/>
      <c r="D230" s="4"/>
      <c r="E230" s="4"/>
    </row>
    <row r="231" spans="2:5" x14ac:dyDescent="0.3">
      <c r="B231" s="4"/>
      <c r="C231" s="4"/>
      <c r="D231" s="4"/>
      <c r="E231" s="4"/>
    </row>
    <row r="232" spans="2:5" x14ac:dyDescent="0.3">
      <c r="B232" s="4"/>
      <c r="C232" s="4"/>
      <c r="D232" s="4"/>
      <c r="E232" s="4"/>
    </row>
    <row r="233" spans="2:5" x14ac:dyDescent="0.3">
      <c r="B233" s="4"/>
      <c r="C233" s="4"/>
      <c r="D233" s="4"/>
      <c r="E233" s="4"/>
    </row>
    <row r="234" spans="2:5" x14ac:dyDescent="0.3">
      <c r="B234" s="4"/>
      <c r="C234" s="4"/>
      <c r="D234" s="4"/>
      <c r="E234" s="4"/>
    </row>
    <row r="235" spans="2:5" x14ac:dyDescent="0.3">
      <c r="B235" s="4"/>
      <c r="C235" s="4"/>
      <c r="D235" s="4"/>
      <c r="E235" s="4"/>
    </row>
  </sheetData>
  <mergeCells count="1">
    <mergeCell ref="B43:E43"/>
  </mergeCells>
  <hyperlinks>
    <hyperlink ref="B87" r:id="rId1" xr:uid="{9D2CF321-1EB4-4BA2-8838-3F6CF4921C85}"/>
    <hyperlink ref="B88" r:id="rId2" xr:uid="{97230C1D-4C3A-4340-8BF2-C9E1AB7F6AFF}"/>
    <hyperlink ref="B81" r:id="rId3" xr:uid="{0CCE25DA-607B-4A05-AEBA-9EB41584C88E}"/>
    <hyperlink ref="B82" r:id="rId4" xr:uid="{5142B15E-47EA-4574-9558-EE1AD967EED0}"/>
    <hyperlink ref="B83" r:id="rId5" xr:uid="{8DA3D977-C70D-4499-97DA-51A6313459DB}"/>
  </hyperlinks>
  <pageMargins left="0.7" right="0.7" top="0.75" bottom="0.75" header="0.3" footer="0.3"/>
  <pageSetup paperSize="9" orientation="portrait" r:id="rId6"/>
  <drawing r:id="rId7"/>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Roly Walter</dc:creator>
  <cp:lastModifiedBy>Catarina Mendes</cp:lastModifiedBy>
  <dcterms:created xsi:type="dcterms:W3CDTF">2020-09-08T15:17:29Z</dcterms:created>
  <dcterms:modified xsi:type="dcterms:W3CDTF">2022-05-31T08:18:03Z</dcterms:modified>
</cp:coreProperties>
</file>