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Marco\Downloads\"/>
    </mc:Choice>
  </mc:AlternateContent>
  <xr:revisionPtr revIDLastSave="0" documentId="8_{4DA2C152-28C4-4A94-82DC-496A7E83928A}" xr6:coauthVersionLast="47" xr6:coauthVersionMax="47" xr10:uidLastSave="{00000000-0000-0000-0000-000000000000}"/>
  <bookViews>
    <workbookView xWindow="-28920" yWindow="-120" windowWidth="29040" windowHeight="15840" xr2:uid="{01C32F77-33E6-429A-A1B6-4074F6239897}"/>
  </bookViews>
  <sheets>
    <sheet name="Firmen" sheetId="1" r:id="rId1"/>
  </sheets>
  <definedNames>
    <definedName name="_xlnm._FilterDatabase" localSheetId="0" hidden="1">Firmen!$C$1:$AK$12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1" l="1"/>
  <c r="C4" i="1"/>
  <c r="C10" i="1"/>
  <c r="C13" i="1"/>
  <c r="C12" i="1"/>
  <c r="C6" i="1"/>
  <c r="C9" i="1"/>
  <c r="C7" i="1"/>
  <c r="C3" i="1"/>
  <c r="C8" i="1"/>
  <c r="C2" i="1"/>
  <c r="C11" i="1"/>
</calcChain>
</file>

<file path=xl/sharedStrings.xml><?xml version="1.0" encoding="utf-8"?>
<sst xmlns="http://schemas.openxmlformats.org/spreadsheetml/2006/main" count="184" uniqueCount="133">
  <si>
    <t>MA</t>
  </si>
  <si>
    <t>Gruppe / Gesellschafter</t>
  </si>
  <si>
    <t>Firma</t>
  </si>
  <si>
    <t>Branche(n) VuD</t>
  </si>
  <si>
    <t>PLZ/Ort</t>
  </si>
  <si>
    <t>Weblink</t>
  </si>
  <si>
    <t>Umsatz Mio</t>
  </si>
  <si>
    <t>Geschäftstätigkeit</t>
  </si>
  <si>
    <t>Land</t>
  </si>
  <si>
    <t>Land (Gruppe / GS)</t>
  </si>
  <si>
    <t>Rolle im Verbund</t>
  </si>
  <si>
    <t>Listing</t>
  </si>
  <si>
    <t>Bundesland</t>
  </si>
  <si>
    <t>Kennzeichen
Management-/Unternehmensstruktur  - Unternehmensyp</t>
  </si>
  <si>
    <t>Kennzeichen
Produkte/Portfolio - Produktion - Vertriebsstruktur</t>
  </si>
  <si>
    <t>Kennzeichen
Mitarbeiter-Schwerpunkt - Status Quo</t>
  </si>
  <si>
    <t>DELTON Health AG</t>
  </si>
  <si>
    <t>Beteiligungsunternehmen | Family Office | Pharmazeutika</t>
  </si>
  <si>
    <t/>
  </si>
  <si>
    <t>61352 Bad Homburg</t>
  </si>
  <si>
    <t>Hessen</t>
  </si>
  <si>
    <t>DEUTSCHLAND</t>
  </si>
  <si>
    <t>Europa</t>
  </si>
  <si>
    <t>Aktiengesellschaft | Familienunternehmen | Private Equity | in Privatbesitz (nicht operativ)</t>
  </si>
  <si>
    <t>Hochlohn | Mittelstand</t>
  </si>
  <si>
    <t>Pierer Industrie AG</t>
  </si>
  <si>
    <t>PIERER Mobility AG</t>
  </si>
  <si>
    <t>E-Bikes / E-Roller / Elektromotorräder | Motorräder</t>
  </si>
  <si>
    <t>Herstellung und der Vertrieb von Motorrädern, Mopeds und motorisierten Freizeitgeräten (Power Sports) unter den Marken "KTM" und "Husqvarna" sowie die Beteiligung an anderen Unternehmen.</t>
  </si>
  <si>
    <t>4600 Wels</t>
  </si>
  <si>
    <t>ÖSTERREICH</t>
  </si>
  <si>
    <t>Börsennotiert | Inhabergeführte (Familien-)Unternehmen</t>
  </si>
  <si>
    <t>Aftermarket / Aftersales | B2B | B2C | Diskrete Fertigung | Erklärungsbedürftig | Großserien | Hightech | Maschinenintensiv | Mehrstufiger Vertrieb | Montage</t>
  </si>
  <si>
    <t>Akademiker U Fachkräfte | Hochlohn | Servicelastig</t>
  </si>
  <si>
    <t>ABB Ltd.</t>
  </si>
  <si>
    <t>ABB AG</t>
  </si>
  <si>
    <t>Automatisierungstechnik, Robotik | Bahntechnik | Embedded Systems | Energietechnik | Getriebe / Lager | Großmotoren &amp; Turbinen | Gussteile | Hardware / Peripherie (Hardware + Software embedded) | Haustechnik / Installationsmaterial | Hütten- und Walzwerkeinrichtungen | Industriesoftware / Industrie 4.0 / Produktion + F&amp;E | Infrastrukturtechnik | Installationen | Komponenten / Bauteile | Kompressoren, Druckluft- und Vakuumtechnik | Kunststoff | Kunststoffkomponenten | Ladetechnik | Mess-, Steuer- und Regeltechnik | Metall | Smart Home | Solarenergie | Thermoprozesstechnik | Transformatoren | Windkraft | Ziehteile | Zulieferer für Schienenfahrzeuge / Schienenfahrzeugtechnik | Zulieferer für den Schiffs- und Bootsbau</t>
  </si>
  <si>
    <t>Stromübertragung und -verteilung: Komplette Hoch- und Mittelspannungsnetze, Schaltanlagen, Leistungs- und Verteiltransformatoren, komplette elektrische Außenanlagen, Verteilungsnetze für Strom, Kommunikation, Gas und Wasser, Netz- und Lastführungssysteme, Schutz- und Fernwirktechnik für Netze und Stationen, Automation: Branchenspezifische elektrische und leittechnische Ausrüstungen, Prozeßautomatisierungen, Antriebs-, Analyse- und Meßsysteme für Industrieanlagen, Industrieöfen, flexible Automation und Systemlösungen in den Bereichen Schweißen, Materialhandhabung, Montage, Oberflächentechnik, Gebäudetechnik: Gebäudeautomation, Gebäudeleittechnik, komplettes elektrisches Installationsmaterial, Stromversorgungsanlagen und -geräte, Schaltanlagen, Service für Produkte, Systeme und Anlagen, Weitere Leistungen: Ingenieurdienstleistungen für den Arbeits- und Umweltschutz, Planung von Neuanlagen und Modernisierung von Altanlagen für die petrochemische, chemische, pharmazeutische und öl- und gasverarbeitende Industrie, des weiteren Holdingfunktion</t>
  </si>
  <si>
    <t>68309 Mannheim</t>
  </si>
  <si>
    <t>Baden-Württemberg</t>
  </si>
  <si>
    <t>SCHWEIZ</t>
  </si>
  <si>
    <t>Aktiengesellschaft | Business-Unit-Organisation | Börsennotiert | Konzern | Matrixorganisation | Regionale Struktur</t>
  </si>
  <si>
    <t>B2B | Diskrete Fertigung | Einzelserie / Projektgeschäft | Erklärungsbedürftig | Großserien | Heterogen | Hightech | Investitionsgüter | Maschinenintensiv | Mehrstufiger Vertrieb | Mittelserien | Montage</t>
  </si>
  <si>
    <t>Akademiker U Fachkräfte | Customerisierung / Projektierung | Hochlohn | Servicelastig</t>
  </si>
  <si>
    <t>Heraeus Holding GmbH</t>
  </si>
  <si>
    <t>Abbau / Aufbereitung von anderen Stoffen | Anorganische Chemische Grundstoffe | Beleuchtungstechnik / LED-Technik | Beschichtungen / Oberflächenbearbeitung | Beteiligungsunternehmen | Dentalmedizin / Zahntechnik | Federn / Ketten / Drahtwaren | Flachglas | Glas | Grundstoffhandel / Commodities | Hilfs- und Betriebsstoffe | Hohlglas | Ingenieurdienstleister | Keramik | Keramik / feuerfeste Keramik | Klebstoffe | Komponenten / Bauteile | Kunststoffe (Thermo-, Duroplaste, Elastomere / Granulate / Batches) | Medizintechnik Apparate | Mess-, Steuer- und Regeltechnik | Metall | Metall / Edelmetalle | Optische Gläser | Organische Chemische Grundstoffe | Performance Materials | Produktionsverbindungshandel | Pulvermetallurgie | Radar- / Infrarot- / Funktechnik | Recycling | Sensoren | Solarenergie</t>
  </si>
  <si>
    <t>63450 Hanau</t>
  </si>
  <si>
    <t>Business-Unit-Organisation | Familienunternehmen | Inhabergeführte (Familien-)Unternehmen</t>
  </si>
  <si>
    <t>B2B | Commodity | Diskrete Fertigung | Erklärungsbedürftig | Hightech | Homogen | Kontinuierliche Fertigung | Maschinenintensiv | Schnelldrehend (FMCG ohne Food)</t>
  </si>
  <si>
    <t>Akademiker U Fachkräfte | Customerisierung / Projektierung | Hochlohn</t>
  </si>
  <si>
    <t>Alnatura Produktions- und Handels GmbH</t>
  </si>
  <si>
    <t>Babynahrung / Kleinkindnahrung | Brot / Backwaren | Convenience / Fertiggerichte | Erfrischungsgetränke / Saft | Feinkost | Fette / Öle / Essig | Fleischwaren / Geflügel | Food Ingredients | Gewürze | Konserven | Mühlenbetriebe / Getreide / Cerealien | Natur &amp; Biomärkte | Pflanzlich basierte Lebensmittel (vegetarisch / vegan) | Röstereien &amp; Tee | Supermärkte / LEH | Süßwaren / Snacks | Tiefkühlwaren | Trockensortiment / Nudeln / Reis</t>
  </si>
  <si>
    <t>Herstellung und Vertrieb von Waren, insbesondere von Lebensmitteln aus kontrolliertem ökologischen Landbau; das Unternehmen betreibt bundesweit Biosupermarkt-Filialen.</t>
  </si>
  <si>
    <t>64295 Darmstadt</t>
  </si>
  <si>
    <t>Familienunternehmen | Funktionale Organisation | Inhabergeführte (Familien-)Unternehmen</t>
  </si>
  <si>
    <t>B2C | Food | Personalintensiv | Schnelldrehend (FMCG) | eCommerce / Versandhandel</t>
  </si>
  <si>
    <t>Akademiker U Fachkräfte | Filiallastig | Mittelstand</t>
  </si>
  <si>
    <t>Dürr AG</t>
  </si>
  <si>
    <t>Abfüllmaschinen | Anlagenbauer | Automatisierungstechnik, Robotik | Fördertechnik / Intralogistik | Industriesoftware / Industrie 4.0 / Produktion + F&amp;E | Luftreinhaltung | Mess-, Steuer- und Regeltechnik | Oberflächentechnik | Sondermaschinen | Trocknungstechnik</t>
  </si>
  <si>
    <t>Paint and Assembly Systems (System- und Anlagengeschäft vor allem mit der Automobilindustrie: Großserienlackierereien für Automobilhersteller und -zulieferer, komplette Montagelinien für die Fahrzeugendmontage, Abluftreinigungsanlagen für unterschiedliche Branchen, Montage- und Lackiertechnik für den Flugzeugbau); Measuring and Process Systems (Maschinen und Systeme in der Auswucht- und Diagosetechnik sowie in der industriellen Reinigungstechnik).</t>
  </si>
  <si>
    <t>74321 Bietigheim-Bissingen</t>
  </si>
  <si>
    <t>MDAX</t>
  </si>
  <si>
    <t>Aktiengesellschaft | Business-Unit-Organisation | Börsennotiert | Familienunternehmen | Firmengruppen | Konzern | Matrixorganisation | in Privatbesitz (nicht operativ) | in Streubesitz</t>
  </si>
  <si>
    <t>B2B | Diskrete Fertigung | Erklärungsbedürftig | Hightech | Investitionsgüter | Mittelserien | Montage</t>
  </si>
  <si>
    <t>MACQUARIE GROUP LIMITED</t>
  </si>
  <si>
    <t>Currenta GmbH &amp; Co. OHG</t>
  </si>
  <si>
    <t>Energieversorger | Entsorgung | Immobilienfirmen | Industrieservice | Netzbetreiber | Prüfdienstleister | Schulungen | Sicherheitsdienste</t>
  </si>
  <si>
    <t>Chemieparkmanagement: Belieferung der Unternehmen mit allen Energiearten und Sicherstellung der Rohstoff- und Produktlogistik; Planung und Betrieb von Infrastruktur-Einrichtungen; Vermietung von Büro- und Laborflächen, Facility Management; Montage und Instandhaltung von Anlagen, Apparatebau und Bau von Spezialmaschinen; Bau-, betriebs-, immissions-, emissions- und wasserrechtliche Genehmigungen sowie Leistungen rund um den sicheren Betrieb von Laboratorien, Technika, Anlagen und chemischen Prozessen; Analytik für Forschung, Entwicklung, Produktion; Entsorgung aller flüssigen und festen Abfälle in eigenen Kläranlagen, Verbrennungsanlagen und Deponien; Umweltmanagement; Arbeits- und Gesundheitsschutz; Harmonisierung der Zusammenarbeit zwischen Chemiepark-Partnern, Behörden und Nachbarn; Standortplanung und -entwicklung; Umweltüberwachung; Verkehrssicherheit; Brand- und Werkschutz im Bayer Chemiepark; Kommunikation und Krisenmanagement; Energieportfoliomanagement; Standortvermarktung</t>
  </si>
  <si>
    <t>51373 Leverkusen</t>
  </si>
  <si>
    <t>Nordrhein-Westfalen</t>
  </si>
  <si>
    <t>AUSTRALIA</t>
  </si>
  <si>
    <t>Funktionale Organisation | Portfoliounternehmen</t>
  </si>
  <si>
    <t>B2B | Commodity</t>
  </si>
  <si>
    <t>Fachkräfte</t>
  </si>
  <si>
    <t>dievini Hopp BioTech holding GmbH &amp; Co. KG</t>
  </si>
  <si>
    <t>CureVac AG</t>
  </si>
  <si>
    <t>Biotech / Biosimilars | Pharmazeutika</t>
  </si>
  <si>
    <t>Forschung und Entwicklung sowie Produktion und Vermarktung von biotechnologischen Erzeugnissen.</t>
  </si>
  <si>
    <t>72076 Tübingen</t>
  </si>
  <si>
    <t>Aktiengesellschaft | Börsennotiert | Funktionale Organisation | Portfoliounternehmen</t>
  </si>
  <si>
    <t>Erklärungsbedürftig | Hightech | Kontinuierliche Fertigung</t>
  </si>
  <si>
    <t>Akademiker | Hochlohn | Zukunftschancen</t>
  </si>
  <si>
    <t>Rethmann SE &amp; Co. KG</t>
  </si>
  <si>
    <t>REMONDIS SE &amp; Co. KG</t>
  </si>
  <si>
    <t>Entsorgung | Gebäudeservice / Facility Management | Grundstoffhandel / Commodities | Industrieservice | Infrastrukturdienstleister | Kommunalservice / Straßenreinigung / Grünpflege | Logistik | Recycling | Wasserwerke</t>
  </si>
  <si>
    <t>44536 Lünen</t>
  </si>
  <si>
    <t>Aktiengesellschaft | Familienunternehmen | Funktionale Organisation | Inhabergeführte (Familien-)Unternehmen | Konzern | Regionale Struktur</t>
  </si>
  <si>
    <t>Customerisierung / Projektierung | Digitalisierungsbedarf | Fachkräfte | Niedriglohn</t>
  </si>
  <si>
    <t>Zech Group SE</t>
  </si>
  <si>
    <t>Bauträger / Generalplaner | Bürogebäudebau | Fachplaner / Ingenieure | Großprojekte | Hochbau | Hotelketten | Hotels | Immobilienfirmen | Industriegebäudebau | Industrieservice | Infrastrukturdienstleister | Installationen | Konstruktionsteile | Straßenbau / Gleisbau / Infrastrukturbau | Tiefbau | Wohngebäudebau</t>
  </si>
  <si>
    <t>Unternehmensgruppe, die in den Bereichen Bau, Immobilien sowie Hotelentwicklung und -betrieb tätig ist.</t>
  </si>
  <si>
    <t>28329 Bremen</t>
  </si>
  <si>
    <t>Bremen</t>
  </si>
  <si>
    <t>Aktiengesellschaft | Business-Unit-Organisation | Familienunternehmen | Firmengruppen | Inhabergeführte (Familien-)Unternehmen</t>
  </si>
  <si>
    <t>B2B</t>
  </si>
  <si>
    <t>Akademiker U Fachkräfte | Mittelstand | Niedriglohn</t>
  </si>
  <si>
    <t>MS Industrie AG</t>
  </si>
  <si>
    <t>Autozulieferer Driveline | Sondermaschinen | Ultraschalltechnik | Werkzeugmaschinen / CNC / Pressen</t>
  </si>
  <si>
    <t>Beteiligungsgesellschaft in den Bereichen Antriebs- und Ultraschalltechnik</t>
  </si>
  <si>
    <t>80333 München</t>
  </si>
  <si>
    <t>Bayern</t>
  </si>
  <si>
    <t>Aktiengesellschaft | Börsennotiert | Funktionale Organisation | in Streubesitz</t>
  </si>
  <si>
    <t>B2B | Diskrete Fertigung | Einzelserie / Projektgeschäft | Erklärungsbedürftig | Hightech | Mittelserien | Montage</t>
  </si>
  <si>
    <t>Mutter</t>
  </si>
  <si>
    <t>Globale Mutter (Private Equity)</t>
  </si>
  <si>
    <t>Business-Unit-HQ "Mobility"</t>
  </si>
  <si>
    <t>Deutschland-HQ</t>
  </si>
  <si>
    <t>Globale Mutter</t>
  </si>
  <si>
    <t>Oberösterreich</t>
  </si>
  <si>
    <t>Confiserie Sprüngli AG</t>
  </si>
  <si>
    <t>Confiserie | Süßwaren / Snacks</t>
  </si>
  <si>
    <t>8001 Zürich</t>
  </si>
  <si>
    <t>Zürich</t>
  </si>
  <si>
    <t>Aktiengesellschaft | Familienunternehmen | Inhabergeführte (Familien-)Unternehmen</t>
  </si>
  <si>
    <t>B2C | Food | Kontinuierliche Fertigung | Schnelldrehend (FMCG) | eCommerce / Versandhandel</t>
  </si>
  <si>
    <t>Fachkräfte | Filiallastig | Mittelstand</t>
  </si>
  <si>
    <t>Beteiligungsgesellschaft im Bereich Arzneimittel und Logistik | SFO Stefan Quandt</t>
  </si>
  <si>
    <t>Technologiekonzern mit den Schwerpunkten Edel- und Sondermetalle, Medizintechnik, Quarzglas, Sensoren und Speziallichtquellen</t>
  </si>
  <si>
    <t>Dienstleistungsunternehmen der Wasser- und Kreislaufwirtschaft</t>
  </si>
  <si>
    <t>Herstellung und Vertreib von Confiserie-, Konditorei- und Back- waren sowie verwandten Produkten</t>
  </si>
  <si>
    <t>Straße</t>
  </si>
  <si>
    <t>Kallstadter Straße 1</t>
  </si>
  <si>
    <t>Mahatma-Gandhi-Straße 7</t>
  </si>
  <si>
    <t>Bahnhofstrasse 21</t>
  </si>
  <si>
    <t>Seedammweg 55</t>
  </si>
  <si>
    <t>Friedrich-Miescher-Straße 15</t>
  </si>
  <si>
    <t>Carl-Benz-Straße 34</t>
  </si>
  <si>
    <t>Heraeusstraße 12 – 14</t>
  </si>
  <si>
    <t>Kaiser-Wilhelm-Allee 80</t>
  </si>
  <si>
    <t>Briennerstraße 7</t>
  </si>
  <si>
    <t>Edisonstraße 1</t>
  </si>
  <si>
    <t>Brunnenstraße 138</t>
  </si>
  <si>
    <t>August-Bebel-Allee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</si>
</sst>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6"/>
      <name val="Calibri"/>
      <family val="2"/>
      <scheme val="minor"/>
    </font>
    <font>
      <sz val="10"/>
      <name val="Calibri"/>
      <family val="2"/>
      <scheme val="minor"/>
    </font>
    <font>
      <sz val="11"/>
      <color theme="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6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49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3" fontId="1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vertical="center"/>
    </xf>
    <xf numFmtId="0" fontId="0" fillId="0" borderId="0" xfId="0" applyFill="1"/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/>
    <xf numFmtId="0" fontId="5" fillId="0" borderId="0" xfId="1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0" fillId="0" borderId="0" xfId="0" applyNumberFormat="1"/>
    <xf numFmtId="49" fontId="2" fillId="2" borderId="0" xfId="0" applyNumberFormat="1" applyFont="1" applyFill="1" applyAlignment="1">
      <alignment vertical="center"/>
    </xf>
    <xf numFmtId="3" fontId="2" fillId="0" borderId="0" xfId="0" applyNumberFormat="1" applyFont="1" applyAlignment="1">
      <alignment horizontal="left" vertical="center"/>
    </xf>
  </cellXfs>
  <cellStyles count="2">
    <cellStyle name="Link" xfId="1" builtinId="8"/>
    <cellStyle name="Standard" xfId="0" builtinId="0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CCC00"/>
      <color rgb="FF92D05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1BF0D-EA85-467B-9411-D1F9F02DCB19}">
  <sheetPr codeName="Tabelle1"/>
  <dimension ref="A1:U13"/>
  <sheetViews>
    <sheetView tabSelected="1" workbookViewId="0">
      <pane xSplit="3" ySplit="1" topLeftCell="D2" activePane="bottomRight" state="frozen"/>
      <selection pane="topRight" activeCell="H1" sqref="H1"/>
      <selection pane="bottomLeft" activeCell="A2" sqref="A2"/>
      <selection pane="bottomRight" activeCell="I19" sqref="I19"/>
    </sheetView>
  </sheetViews>
  <sheetFormatPr baseColWidth="10" defaultRowHeight="15" x14ac:dyDescent="0.25"/>
  <cols>
    <col min="1" max="1" width="31.85546875" customWidth="1"/>
    <col min="2" max="2" width="18.7109375" customWidth="1"/>
    <col min="3" max="3" width="23.5703125" style="11" customWidth="1"/>
    <col min="4" max="4" width="76.5703125" customWidth="1"/>
    <col min="5" max="5" width="24.28515625" customWidth="1"/>
    <col min="6" max="7" width="7.28515625" style="14" customWidth="1"/>
    <col min="8" max="8" width="21.85546875" style="14" customWidth="1"/>
    <col min="9" max="9" width="18.42578125" customWidth="1"/>
    <col min="10" max="10" width="10.28515625" customWidth="1"/>
    <col min="11" max="11" width="10.28515625" style="9" customWidth="1"/>
    <col min="12" max="12" width="10.28515625" customWidth="1"/>
    <col min="13" max="13" width="9.7109375" customWidth="1"/>
    <col min="14" max="16" width="47.28515625" customWidth="1"/>
    <col min="17" max="17" width="19.28515625" customWidth="1"/>
  </cols>
  <sheetData>
    <row r="1" spans="1:21" s="4" customFormat="1" ht="39" customHeight="1" thickBot="1" x14ac:dyDescent="0.3">
      <c r="A1" s="6" t="s">
        <v>2</v>
      </c>
      <c r="B1" s="6" t="s">
        <v>1</v>
      </c>
      <c r="C1" s="10" t="s">
        <v>5</v>
      </c>
      <c r="D1" s="6" t="s">
        <v>3</v>
      </c>
      <c r="E1" s="6" t="s">
        <v>7</v>
      </c>
      <c r="F1" s="7" t="s">
        <v>0</v>
      </c>
      <c r="G1" s="7" t="s">
        <v>6</v>
      </c>
      <c r="H1" s="7" t="s">
        <v>120</v>
      </c>
      <c r="I1" s="6" t="s">
        <v>4</v>
      </c>
      <c r="J1" s="6" t="s">
        <v>12</v>
      </c>
      <c r="K1" s="5" t="s">
        <v>8</v>
      </c>
      <c r="L1" s="6" t="s">
        <v>9</v>
      </c>
      <c r="M1" s="6" t="s">
        <v>10</v>
      </c>
      <c r="N1" s="6" t="s">
        <v>13</v>
      </c>
      <c r="O1" s="6" t="s">
        <v>14</v>
      </c>
      <c r="P1" s="6" t="s">
        <v>15</v>
      </c>
      <c r="Q1" s="6" t="s">
        <v>11</v>
      </c>
    </row>
    <row r="2" spans="1:21" s="3" customFormat="1" ht="16.5" customHeight="1" x14ac:dyDescent="0.25">
      <c r="A2" s="1" t="s">
        <v>35</v>
      </c>
      <c r="B2" s="15" t="s">
        <v>34</v>
      </c>
      <c r="C2" s="12" t="str">
        <f>HYPERLINK("https://new.abb.com/de/ueber-uns/standorte","https://new.abb.com/de/ueber-uns/standorte")</f>
        <v>https://new.abb.com/de/ueber-uns/standorte</v>
      </c>
      <c r="D2" s="1" t="s">
        <v>36</v>
      </c>
      <c r="E2" s="1" t="s">
        <v>37</v>
      </c>
      <c r="F2" s="13">
        <v>8500</v>
      </c>
      <c r="G2" s="13">
        <v>2962</v>
      </c>
      <c r="H2" s="16" t="s">
        <v>121</v>
      </c>
      <c r="I2" s="1" t="s">
        <v>38</v>
      </c>
      <c r="J2" s="2" t="s">
        <v>39</v>
      </c>
      <c r="K2" s="8" t="s">
        <v>21</v>
      </c>
      <c r="L2" s="2" t="s">
        <v>40</v>
      </c>
      <c r="M2" s="1" t="s">
        <v>106</v>
      </c>
      <c r="N2" s="2" t="s">
        <v>41</v>
      </c>
      <c r="O2" s="2" t="s">
        <v>42</v>
      </c>
      <c r="P2" s="2" t="s">
        <v>43</v>
      </c>
      <c r="Q2" s="2" t="s">
        <v>18</v>
      </c>
    </row>
    <row r="3" spans="1:21" s="3" customFormat="1" ht="16.5" customHeight="1" x14ac:dyDescent="0.25">
      <c r="A3" s="1" t="s">
        <v>50</v>
      </c>
      <c r="B3" s="15" t="s">
        <v>50</v>
      </c>
      <c r="C3" s="12" t="str">
        <f>HYPERLINK("https://www.alnatura.de","https://www.alnatura.de")</f>
        <v>https://www.alnatura.de</v>
      </c>
      <c r="D3" s="1" t="s">
        <v>51</v>
      </c>
      <c r="E3" s="1" t="s">
        <v>52</v>
      </c>
      <c r="F3" s="13">
        <v>3600</v>
      </c>
      <c r="G3" s="13">
        <v>1000</v>
      </c>
      <c r="H3" s="16" t="s">
        <v>122</v>
      </c>
      <c r="I3" s="1" t="s">
        <v>53</v>
      </c>
      <c r="J3" s="2" t="s">
        <v>20</v>
      </c>
      <c r="K3" s="8" t="s">
        <v>21</v>
      </c>
      <c r="L3" s="2" t="s">
        <v>21</v>
      </c>
      <c r="M3" s="1" t="s">
        <v>107</v>
      </c>
      <c r="N3" s="2" t="s">
        <v>54</v>
      </c>
      <c r="O3" s="2" t="s">
        <v>55</v>
      </c>
      <c r="P3" s="2" t="s">
        <v>56</v>
      </c>
      <c r="Q3" s="2" t="s">
        <v>18</v>
      </c>
    </row>
    <row r="4" spans="1:21" s="3" customFormat="1" ht="16.5" customHeight="1" x14ac:dyDescent="0.25">
      <c r="A4" s="1" t="s">
        <v>109</v>
      </c>
      <c r="B4" s="15" t="s">
        <v>109</v>
      </c>
      <c r="C4" s="12" t="str">
        <f>HYPERLINK("http://www.spruengli.ch","http://www.spruengli.ch")</f>
        <v>http://www.spruengli.ch</v>
      </c>
      <c r="D4" s="1" t="s">
        <v>110</v>
      </c>
      <c r="E4" s="1" t="s">
        <v>119</v>
      </c>
      <c r="F4" s="13">
        <v>1000</v>
      </c>
      <c r="G4" s="13"/>
      <c r="H4" s="16" t="s">
        <v>123</v>
      </c>
      <c r="I4" s="1" t="s">
        <v>111</v>
      </c>
      <c r="J4" s="2" t="s">
        <v>112</v>
      </c>
      <c r="K4" s="1" t="s">
        <v>40</v>
      </c>
      <c r="L4" s="2" t="s">
        <v>40</v>
      </c>
      <c r="M4" s="1" t="s">
        <v>22</v>
      </c>
      <c r="N4" s="2" t="s">
        <v>113</v>
      </c>
      <c r="O4" s="2" t="s">
        <v>114</v>
      </c>
      <c r="P4" s="2" t="s">
        <v>115</v>
      </c>
      <c r="Q4" s="1"/>
      <c r="R4" s="2"/>
      <c r="S4" s="1"/>
      <c r="T4" s="1"/>
      <c r="U4"/>
    </row>
    <row r="5" spans="1:21" s="3" customFormat="1" ht="16.5" customHeight="1" x14ac:dyDescent="0.25">
      <c r="A5" s="1" t="s">
        <v>16</v>
      </c>
      <c r="B5" s="15" t="s">
        <v>16</v>
      </c>
      <c r="C5" s="12" t="str">
        <f>HYPERLINK("https://delton.de/","https://delton.de/")</f>
        <v>https://delton.de/</v>
      </c>
      <c r="D5" s="1" t="s">
        <v>17</v>
      </c>
      <c r="E5" s="1" t="s">
        <v>116</v>
      </c>
      <c r="F5" s="13">
        <v>1184</v>
      </c>
      <c r="G5" s="13">
        <v>209</v>
      </c>
      <c r="H5" s="16" t="s">
        <v>124</v>
      </c>
      <c r="I5" s="1" t="s">
        <v>19</v>
      </c>
      <c r="J5" s="2" t="s">
        <v>20</v>
      </c>
      <c r="K5" s="8" t="s">
        <v>21</v>
      </c>
      <c r="L5" s="2" t="s">
        <v>21</v>
      </c>
      <c r="M5" s="1" t="s">
        <v>104</v>
      </c>
      <c r="N5" s="2" t="s">
        <v>23</v>
      </c>
      <c r="O5" s="2" t="s">
        <v>18</v>
      </c>
      <c r="P5" s="2" t="s">
        <v>24</v>
      </c>
      <c r="Q5" s="2" t="s">
        <v>18</v>
      </c>
    </row>
    <row r="6" spans="1:21" s="3" customFormat="1" ht="16.5" customHeight="1" x14ac:dyDescent="0.25">
      <c r="A6" s="1" t="s">
        <v>75</v>
      </c>
      <c r="B6" s="15" t="s">
        <v>74</v>
      </c>
      <c r="C6" s="12" t="str">
        <f>HYPERLINK("https://www.curevac.de","https://www.curevac.de")</f>
        <v>https://www.curevac.de</v>
      </c>
      <c r="D6" s="1" t="s">
        <v>76</v>
      </c>
      <c r="E6" s="1" t="s">
        <v>77</v>
      </c>
      <c r="F6" s="13">
        <v>580</v>
      </c>
      <c r="G6" s="13">
        <v>49</v>
      </c>
      <c r="H6" s="16" t="s">
        <v>125</v>
      </c>
      <c r="I6" s="1" t="s">
        <v>78</v>
      </c>
      <c r="J6" s="2" t="s">
        <v>39</v>
      </c>
      <c r="K6" s="8" t="s">
        <v>21</v>
      </c>
      <c r="L6" s="2" t="s">
        <v>21</v>
      </c>
      <c r="M6" s="1" t="s">
        <v>103</v>
      </c>
      <c r="N6" s="2" t="s">
        <v>79</v>
      </c>
      <c r="O6" s="2" t="s">
        <v>80</v>
      </c>
      <c r="P6" s="2" t="s">
        <v>81</v>
      </c>
      <c r="Q6" s="2" t="s">
        <v>18</v>
      </c>
    </row>
    <row r="7" spans="1:21" s="3" customFormat="1" ht="16.5" customHeight="1" x14ac:dyDescent="0.25">
      <c r="A7" s="1" t="s">
        <v>57</v>
      </c>
      <c r="B7" s="15" t="s">
        <v>57</v>
      </c>
      <c r="C7" s="12" t="str">
        <f>HYPERLINK("https://www.durr-group.com/de/","https://www.durr-group.com/de/")</f>
        <v>https://www.durr-group.com/de/</v>
      </c>
      <c r="D7" s="1" t="s">
        <v>58</v>
      </c>
      <c r="E7" s="1" t="s">
        <v>59</v>
      </c>
      <c r="F7" s="13">
        <v>15500</v>
      </c>
      <c r="G7" s="13">
        <v>3325</v>
      </c>
      <c r="H7" s="16" t="s">
        <v>126</v>
      </c>
      <c r="I7" s="1" t="s">
        <v>60</v>
      </c>
      <c r="J7" s="2" t="s">
        <v>39</v>
      </c>
      <c r="K7" s="8" t="s">
        <v>21</v>
      </c>
      <c r="L7" s="2" t="s">
        <v>21</v>
      </c>
      <c r="M7" s="1" t="s">
        <v>107</v>
      </c>
      <c r="N7" s="2" t="s">
        <v>62</v>
      </c>
      <c r="O7" s="2" t="s">
        <v>63</v>
      </c>
      <c r="P7" s="2" t="s">
        <v>49</v>
      </c>
      <c r="Q7" s="2" t="s">
        <v>61</v>
      </c>
    </row>
    <row r="8" spans="1:21" s="3" customFormat="1" ht="16.5" customHeight="1" x14ac:dyDescent="0.25">
      <c r="A8" s="1" t="s">
        <v>44</v>
      </c>
      <c r="B8" s="15" t="s">
        <v>44</v>
      </c>
      <c r="C8" s="12" t="str">
        <f>HYPERLINK("https://www.heraeus.com/","https://www.heraeus.com/")</f>
        <v>https://www.heraeus.com/</v>
      </c>
      <c r="D8" s="1" t="s">
        <v>45</v>
      </c>
      <c r="E8" s="1" t="s">
        <v>117</v>
      </c>
      <c r="F8" s="13">
        <v>14128</v>
      </c>
      <c r="G8" s="13">
        <v>31532</v>
      </c>
      <c r="H8" s="16" t="s">
        <v>127</v>
      </c>
      <c r="I8" s="1" t="s">
        <v>46</v>
      </c>
      <c r="J8" s="2" t="s">
        <v>20</v>
      </c>
      <c r="K8" s="8" t="s">
        <v>21</v>
      </c>
      <c r="L8" s="2" t="s">
        <v>21</v>
      </c>
      <c r="M8" s="1" t="s">
        <v>107</v>
      </c>
      <c r="N8" s="2" t="s">
        <v>47</v>
      </c>
      <c r="O8" s="2" t="s">
        <v>48</v>
      </c>
      <c r="P8" s="2" t="s">
        <v>49</v>
      </c>
      <c r="Q8" s="2" t="s">
        <v>18</v>
      </c>
    </row>
    <row r="9" spans="1:21" s="3" customFormat="1" ht="16.5" customHeight="1" x14ac:dyDescent="0.25">
      <c r="A9" s="1" t="s">
        <v>65</v>
      </c>
      <c r="B9" s="15" t="s">
        <v>64</v>
      </c>
      <c r="C9" s="12" t="str">
        <f>HYPERLINK("https://www.currenta.de","https://www.currenta.de")</f>
        <v>https://www.currenta.de</v>
      </c>
      <c r="D9" s="1" t="s">
        <v>66</v>
      </c>
      <c r="E9" s="1" t="s">
        <v>67</v>
      </c>
      <c r="F9" s="13">
        <v>5300</v>
      </c>
      <c r="G9" s="13">
        <v>1269</v>
      </c>
      <c r="H9" s="16" t="s">
        <v>128</v>
      </c>
      <c r="I9" s="1" t="s">
        <v>68</v>
      </c>
      <c r="J9" s="2" t="s">
        <v>69</v>
      </c>
      <c r="K9" s="8" t="s">
        <v>21</v>
      </c>
      <c r="L9" s="2" t="s">
        <v>70</v>
      </c>
      <c r="M9" s="1" t="s">
        <v>103</v>
      </c>
      <c r="N9" s="2" t="s">
        <v>71</v>
      </c>
      <c r="O9" s="2" t="s">
        <v>72</v>
      </c>
      <c r="P9" s="2" t="s">
        <v>73</v>
      </c>
      <c r="Q9" s="2" t="s">
        <v>18</v>
      </c>
    </row>
    <row r="10" spans="1:21" s="3" customFormat="1" ht="16.5" customHeight="1" x14ac:dyDescent="0.25">
      <c r="A10" s="1" t="s">
        <v>96</v>
      </c>
      <c r="B10" s="15" t="s">
        <v>96</v>
      </c>
      <c r="C10" s="12" t="str">
        <f>HYPERLINK("https://www.ms-industrie.de","https://www.ms-industrie.de")</f>
        <v>https://www.ms-industrie.de</v>
      </c>
      <c r="D10" s="1" t="s">
        <v>97</v>
      </c>
      <c r="E10" s="1" t="s">
        <v>98</v>
      </c>
      <c r="F10" s="13">
        <v>944</v>
      </c>
      <c r="G10" s="13">
        <v>164</v>
      </c>
      <c r="H10" s="16" t="s">
        <v>129</v>
      </c>
      <c r="I10" s="1" t="s">
        <v>99</v>
      </c>
      <c r="J10" s="2" t="s">
        <v>100</v>
      </c>
      <c r="K10" s="8" t="s">
        <v>21</v>
      </c>
      <c r="L10" s="2" t="s">
        <v>21</v>
      </c>
      <c r="M10" s="1" t="s">
        <v>107</v>
      </c>
      <c r="N10" s="2" t="s">
        <v>101</v>
      </c>
      <c r="O10" s="2" t="s">
        <v>102</v>
      </c>
      <c r="P10" s="2" t="s">
        <v>49</v>
      </c>
      <c r="Q10" s="2" t="s">
        <v>18</v>
      </c>
    </row>
    <row r="11" spans="1:21" s="3" customFormat="1" ht="16.5" customHeight="1" x14ac:dyDescent="0.25">
      <c r="A11" s="1" t="s">
        <v>26</v>
      </c>
      <c r="B11" s="15" t="s">
        <v>25</v>
      </c>
      <c r="C11" s="12" t="str">
        <f>HYPERLINK("https://www.pierermobility.com/","https://www.pierermobility.com/")</f>
        <v>https://www.pierermobility.com/</v>
      </c>
      <c r="D11" s="1" t="s">
        <v>27</v>
      </c>
      <c r="E11" s="1" t="s">
        <v>28</v>
      </c>
      <c r="F11" s="13">
        <v>4300</v>
      </c>
      <c r="G11" s="13">
        <v>1533</v>
      </c>
      <c r="H11" s="16" t="s">
        <v>130</v>
      </c>
      <c r="I11" s="1" t="s">
        <v>29</v>
      </c>
      <c r="J11" s="2" t="s">
        <v>108</v>
      </c>
      <c r="K11" s="8" t="s">
        <v>30</v>
      </c>
      <c r="L11" s="2" t="s">
        <v>30</v>
      </c>
      <c r="M11" s="1" t="s">
        <v>105</v>
      </c>
      <c r="N11" s="2" t="s">
        <v>31</v>
      </c>
      <c r="O11" s="2" t="s">
        <v>32</v>
      </c>
      <c r="P11" s="2" t="s">
        <v>33</v>
      </c>
      <c r="Q11" s="2" t="s">
        <v>18</v>
      </c>
    </row>
    <row r="12" spans="1:21" s="3" customFormat="1" ht="16.5" customHeight="1" x14ac:dyDescent="0.25">
      <c r="A12" s="1" t="s">
        <v>83</v>
      </c>
      <c r="B12" s="15" t="s">
        <v>82</v>
      </c>
      <c r="C12" s="12" t="str">
        <f>HYPERLINK("https://www.remondis.de","https://www.remondis.de")</f>
        <v>https://www.remondis.de</v>
      </c>
      <c r="D12" s="1" t="s">
        <v>84</v>
      </c>
      <c r="E12" s="1" t="s">
        <v>118</v>
      </c>
      <c r="F12" s="13">
        <v>38000</v>
      </c>
      <c r="G12" s="13">
        <v>8200</v>
      </c>
      <c r="H12" s="16" t="s">
        <v>131</v>
      </c>
      <c r="I12" s="1" t="s">
        <v>85</v>
      </c>
      <c r="J12" s="2" t="s">
        <v>69</v>
      </c>
      <c r="K12" s="8" t="s">
        <v>21</v>
      </c>
      <c r="L12" s="2" t="s">
        <v>21</v>
      </c>
      <c r="M12" s="1" t="s">
        <v>103</v>
      </c>
      <c r="N12" s="2" t="s">
        <v>86</v>
      </c>
      <c r="O12" s="2" t="s">
        <v>72</v>
      </c>
      <c r="P12" s="2" t="s">
        <v>87</v>
      </c>
      <c r="Q12" s="2" t="s">
        <v>18</v>
      </c>
    </row>
    <row r="13" spans="1:21" x14ac:dyDescent="0.25">
      <c r="A13" s="1" t="s">
        <v>88</v>
      </c>
      <c r="B13" s="15" t="s">
        <v>88</v>
      </c>
      <c r="C13" s="12" t="str">
        <f>HYPERLINK("https://www.zech-group.com","https://www.zech-group.com")</f>
        <v>https://www.zech-group.com</v>
      </c>
      <c r="D13" s="1" t="s">
        <v>89</v>
      </c>
      <c r="E13" s="1" t="s">
        <v>90</v>
      </c>
      <c r="F13" s="13">
        <v>3600</v>
      </c>
      <c r="G13" s="13">
        <v>1300</v>
      </c>
      <c r="H13" s="16" t="s">
        <v>132</v>
      </c>
      <c r="I13" s="1" t="s">
        <v>91</v>
      </c>
      <c r="J13" s="2" t="s">
        <v>92</v>
      </c>
      <c r="K13" s="8" t="s">
        <v>21</v>
      </c>
      <c r="L13" s="2" t="s">
        <v>21</v>
      </c>
      <c r="M13" s="1" t="s">
        <v>107</v>
      </c>
      <c r="N13" s="2" t="s">
        <v>93</v>
      </c>
      <c r="O13" s="2" t="s">
        <v>94</v>
      </c>
      <c r="P13" s="2" t="s">
        <v>95</v>
      </c>
      <c r="Q13" s="2" t="s">
        <v>18</v>
      </c>
      <c r="R13" s="3"/>
      <c r="S13" s="3"/>
      <c r="T13" s="3"/>
      <c r="U13" s="3"/>
    </row>
  </sheetData>
  <autoFilter ref="C1:AK12" xr:uid="{0BA1BF0D-EA85-467B-9411-D1F9F02DCB19}"/>
  <conditionalFormatting sqref="B2:B12">
    <cfRule type="duplicateValues" dxfId="1" priority="3"/>
  </conditionalFormatting>
  <conditionalFormatting sqref="B13">
    <cfRule type="duplicateValues" dxfId="0" priority="1"/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Firmen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Document created by SMAXT (http://www.smaxt.com)</dc:creator>
  <cp:lastModifiedBy>Marco</cp:lastModifiedBy>
  <dcterms:created xsi:type="dcterms:W3CDTF">2022-05-20T08:26:05Z</dcterms:created>
  <dcterms:modified xsi:type="dcterms:W3CDTF">2022-05-24T12:24:56Z</dcterms:modified>
</cp:coreProperties>
</file>